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050" windowWidth="15360" windowHeight="4365" tabRatio="862" firstSheet="2" activeTab="4"/>
  </bookViews>
  <sheets>
    <sheet name="сейфы Контур 0 кл" sheetId="1" r:id="rId1"/>
    <sheet name="сейфы Контур 1, 2, 3 кл" sheetId="2" r:id="rId2"/>
    <sheet name="сейфы Сейфтроникс 0 кл" sheetId="3" r:id="rId3"/>
    <sheet name="сейфы Сейфтроникс 1 кл" sheetId="4" r:id="rId4"/>
    <sheet name="сейфы для дома и офиса" sheetId="5" r:id="rId5"/>
  </sheets>
  <definedNames>
    <definedName name="_xlnm.Print_Area" localSheetId="4">'сейфы для дома и офиса'!$A$1:$C$24</definedName>
    <definedName name="_xlnm.Print_Area" localSheetId="0">'сейфы Контур 0 кл'!$A$1:$Q$36</definedName>
    <definedName name="_xlnm.Print_Area" localSheetId="1">'сейфы Контур 1, 2, 3 кл'!$A$1:$Q$42</definedName>
    <definedName name="_xlnm.Print_Area" localSheetId="2">'сейфы Сейфтроникс 0 кл'!$A$1:$H$24</definedName>
    <definedName name="_xlnm.Print_Area" localSheetId="3">'сейфы Сейфтроникс 1 кл'!$A$1:$H$17</definedName>
  </definedNames>
  <calcPr fullCalcOnLoad="1"/>
</workbook>
</file>

<file path=xl/sharedStrings.xml><?xml version="1.0" encoding="utf-8"?>
<sst xmlns="http://schemas.openxmlformats.org/spreadsheetml/2006/main" count="483" uniqueCount="205">
  <si>
    <t>Модель</t>
  </si>
  <si>
    <t>нет</t>
  </si>
  <si>
    <t>корпус</t>
  </si>
  <si>
    <t>-</t>
  </si>
  <si>
    <t>габаритные размеры, мм</t>
  </si>
  <si>
    <t>ригельная система</t>
  </si>
  <si>
    <t>замки
 (вид, производитель)</t>
  </si>
  <si>
    <t>объем, куб.м</t>
  </si>
  <si>
    <t>вес кг</t>
  </si>
  <si>
    <t>трейзер</t>
  </si>
  <si>
    <t>полка, шт</t>
  </si>
  <si>
    <t>цена, руб
(с НДС 18%)</t>
  </si>
  <si>
    <t xml:space="preserve">высота </t>
  </si>
  <si>
    <t xml:space="preserve">ширина </t>
  </si>
  <si>
    <t xml:space="preserve">глубина </t>
  </si>
  <si>
    <t>окс.</t>
  </si>
  <si>
    <t>хром</t>
  </si>
  <si>
    <t>Германия-CAWI</t>
  </si>
  <si>
    <t xml:space="preserve">США-Sargent </t>
  </si>
  <si>
    <t>толщина
металла,мм</t>
  </si>
  <si>
    <t>ключ</t>
  </si>
  <si>
    <t>мех.
Код</t>
  </si>
  <si>
    <t>наруж.</t>
  </si>
  <si>
    <t>внутр.</t>
  </si>
  <si>
    <t>­</t>
  </si>
  <si>
    <t>КЗ-0132</t>
  </si>
  <si>
    <t>112*</t>
  </si>
  <si>
    <t>КЗ-0132Т</t>
  </si>
  <si>
    <t>115*</t>
  </si>
  <si>
    <t>КЗ-0132ТК</t>
  </si>
  <si>
    <t>КЗ-035т</t>
  </si>
  <si>
    <t>145*</t>
  </si>
  <si>
    <t>КЗ-035ТК</t>
  </si>
  <si>
    <t>КЗ-045Т</t>
  </si>
  <si>
    <t>200*</t>
  </si>
  <si>
    <t>КЗ-045ТК</t>
  </si>
  <si>
    <t>КЗ-223 Т</t>
  </si>
  <si>
    <t>205*</t>
  </si>
  <si>
    <t>КЗ-233 Т</t>
  </si>
  <si>
    <t>261*</t>
  </si>
  <si>
    <t>КЗ-233 ТК</t>
  </si>
  <si>
    <t>84*</t>
  </si>
  <si>
    <t>КЗ-052 Т</t>
  </si>
  <si>
    <t>КЗ-053</t>
  </si>
  <si>
    <t>КЗ-053Т</t>
  </si>
  <si>
    <t>КЗ-065Т</t>
  </si>
  <si>
    <t>195*</t>
  </si>
  <si>
    <t>КЗ-065 ТК</t>
  </si>
  <si>
    <t>ПК-10 Т</t>
  </si>
  <si>
    <t>ПК-20 Т</t>
  </si>
  <si>
    <t>ПК-30 Т</t>
  </si>
  <si>
    <t>ПК-10 ТК</t>
  </si>
  <si>
    <t>ПК-20 ТК</t>
  </si>
  <si>
    <t>ПК-30 ТК</t>
  </si>
  <si>
    <t>СЕЙФЫ. 2 КЛАСС УСТОЙЧИВОСТИ К ВЗЛОМУ</t>
  </si>
  <si>
    <t>ВК-10 Т</t>
  </si>
  <si>
    <t>138*</t>
  </si>
  <si>
    <t>ВК-20 Т</t>
  </si>
  <si>
    <t>187*</t>
  </si>
  <si>
    <t>ВК-30 Т</t>
  </si>
  <si>
    <t>230*</t>
  </si>
  <si>
    <t>ВК-10 ТК</t>
  </si>
  <si>
    <t>ПКО-10 Т</t>
  </si>
  <si>
    <t>127*</t>
  </si>
  <si>
    <t>ПКО-20 Т</t>
  </si>
  <si>
    <t>150*</t>
  </si>
  <si>
    <t>ПКО-30 Т</t>
  </si>
  <si>
    <t>220*</t>
  </si>
  <si>
    <t>ПКО-10 ТК</t>
  </si>
  <si>
    <t>ПКО-20 ТК</t>
  </si>
  <si>
    <t>ПКО-30 ТК</t>
  </si>
  <si>
    <t>КМ-260</t>
  </si>
  <si>
    <t>КМ-310</t>
  </si>
  <si>
    <t>КМ-620т</t>
  </si>
  <si>
    <t>КМ-900т</t>
  </si>
  <si>
    <t>КМ-1200т</t>
  </si>
  <si>
    <t>КМ-1200т/2</t>
  </si>
  <si>
    <t>NTL 24ME</t>
  </si>
  <si>
    <t>NTL 40ME</t>
  </si>
  <si>
    <t>габариты, мм
вид замков,
наличие полок, трейзера</t>
  </si>
  <si>
    <t>толщина двери, мм</t>
  </si>
  <si>
    <t>толщина корпуса, мм</t>
  </si>
  <si>
    <t>количество ригелей</t>
  </si>
  <si>
    <t>внутренний объем, л</t>
  </si>
  <si>
    <t>вес, кг</t>
  </si>
  <si>
    <t>NTL 24M</t>
  </si>
  <si>
    <t>435х360х287h
ключевой замок
1 полка, без трейзера</t>
  </si>
  <si>
    <t>435х360х287h
электронный замок + ключевой замок (аварийный),
1 полка, без трейзера</t>
  </si>
  <si>
    <t>NTL 40M</t>
  </si>
  <si>
    <t>435х360х435h
ключевой замок
1 полка, без трейзера</t>
  </si>
  <si>
    <t>435х360х435h
электронный замок + ключевой замок (аварийный),
1 полка, без трейзера</t>
  </si>
  <si>
    <t>435х360х1200h
ключевой замок
2 полки,  трейзер</t>
  </si>
  <si>
    <t>Сейфы SAFEtronics серии NTL  предназначены для хранения документов, денежных средств дома и в офисе. Взломостойкие сейфы 0 класса защиты от взлома. Толщина двери составляет 5мм, задние и боковые стены - 2,5мм, диаметр ригелей - 22мм. Сейфы оснащаются ключевыми замками MAUER (Германия) и электронными замками SAFEtronics. Сейф NTL 24/40 оснащены односторонней ригельной системой, остальные сейфы NTL -  3-х сторонней ригельной системой запирания. Все сейфы могут быть закреплены к полу или стене. Полки   регулируются по высоте в крупных сейфах.Гарантия: на сейфы с ключевыми замками - 10 лет, с электронными замками - 3 года. Позиции, отмеченный * - поставляются под заказ, остальные позиции - складская программа. Позиции, отмеченные желтым фоном - топовые позиции из имеющихся на рынке. Сейфы NTL c маркировкой  М, МЕ — имеют структурированное покрытие, цвет дверей — темно-серый, цвет корпуса - «мокрый  асфальт», сейфы с маркировкой Е — гладкое полимерно-порошковое покрытие темно-серого цвета.</t>
  </si>
  <si>
    <t>435х360х1280h
двухсекционный сейф,
 2 электронных замка + 2ключевых замка (аварийный), 2 полки, 2 трейзера</t>
  </si>
  <si>
    <t>435х360х1200h
электронный замок + ключевой замок (аварийный), 2 полки, трейзер</t>
  </si>
  <si>
    <t>352х260х280h
ключевой замок
1 полка, без трейзера</t>
  </si>
  <si>
    <t>352х260х280h
электронный замок
1 полка, без трейзера</t>
  </si>
  <si>
    <t>435х325х290h
электронный замок
1 полка, без трейзера</t>
  </si>
  <si>
    <t>435х435х435h
ключевой замок
1 полка,  без трейзера</t>
  </si>
  <si>
    <t>435х435х650h
ключевой замок,
1 полка, трейзер</t>
  </si>
  <si>
    <t>СЕЙФЫ 1 КЛАССА ВЗЛОМОСТОЙКОСТИ. СЕЙФЫ СЕРИИ NTR</t>
  </si>
  <si>
    <t>СЕЙФЫ 0 КЛАССА ВЗЛОМОСТОЙКОСТИ. СЕЙФЫ СЕРИИ NTL</t>
  </si>
  <si>
    <t xml:space="preserve">Сейфы SAFEtronics серии NTR предназначены для хранения документов, денежных средств дома и в офисе.
 Взломостойкие сейфы 1 класса защиты от взлома (ГОСТ Р 50862-2005), обеспечивающие начальную защиту от пожара. Толщина двери составляет 10мм, задние и боковые стены - 23мм (двухслойный стальной корпус 3мм и 2мм с термостойким заполнением материалом SMREKOLIT), диаметр ригелей - 22мм. cейфы оснащаются кодовыми механическими замками LA GARD (США), ключевыми MAUER (Германия), электронными замками SAFEtronics (Словакия). Область замка сейфов защищена двумя пластинами из маргонцевистой стали, защищающими замок сейфа от высверливания. Все сейфы  сертифицированы по европейскому стандарту EuroVDS (Германия), чешскому CSN-9160010 и российскому ГОСТ Р-50862-96 - 1 классу защиты от взлома.  Все сейфы могут быть закреплены к полу или стене. Полки регулируются по высоте. Гарантия: на сейфы с ключевыми замками - 10 лет, с электронными замками - 3 года. </t>
  </si>
  <si>
    <t>435х435х435h
электронный замок + аварийный ключ, 1 полка,  без трейзера</t>
  </si>
  <si>
    <t>435х435х650h
электронный замок + аварийный ключ, 1 полка, трейзер</t>
  </si>
  <si>
    <t>Описание модели, 
размеры, мм (ВхШхГ)</t>
  </si>
  <si>
    <t>LS-20</t>
  </si>
  <si>
    <t>LS-22</t>
  </si>
  <si>
    <t>LS-25</t>
  </si>
  <si>
    <t>LS-30</t>
  </si>
  <si>
    <t>LS-17K</t>
  </si>
  <si>
    <t>LS-20K</t>
  </si>
  <si>
    <t>LS-25K</t>
  </si>
  <si>
    <t>походит для хранения ноутбуков, вес: 12 кг.
цвет- черный матовый, дверь - 4мм, корпус-2мм,
Габариты (мм.): 200x430x350  Внутр. размер (мм.): 190x420x300</t>
  </si>
  <si>
    <t>KS-16</t>
  </si>
  <si>
    <t xml:space="preserve"> ШКАФЫ И СЕЙФЫ для дома и офиса  ONIX </t>
  </si>
  <si>
    <t>NTL 40Ms</t>
  </si>
  <si>
    <t>NTL 40MEs</t>
  </si>
  <si>
    <t>435х360х435h
ключевой замок
1 полка, трейзер</t>
  </si>
  <si>
    <t>435х360х435h
электронный замок + ключевой замок (аварийный),
1 полка,  трейзер</t>
  </si>
  <si>
    <t>435х360х1063h
двухсекционный сейф,
 2 электронных замка + 2ключевых замка (аварийный), 2 полки, 2 трейзера</t>
  </si>
  <si>
    <t>NTR- 22M</t>
  </si>
  <si>
    <t>NTR - 22Me</t>
  </si>
  <si>
    <t>NTR- 24М</t>
  </si>
  <si>
    <t>NTR -24Me</t>
  </si>
  <si>
    <t>NTR - 39ME</t>
  </si>
  <si>
    <t>NTR - 39M</t>
  </si>
  <si>
    <t>NTR -61MEs</t>
  </si>
  <si>
    <t>NTR - 61Ms</t>
  </si>
  <si>
    <t>435х325х290h
ключевой замок
1 полка</t>
  </si>
  <si>
    <r>
      <rPr>
        <b/>
        <i/>
        <sz val="10"/>
        <rFont val="Verdana"/>
        <family val="2"/>
      </rPr>
      <t>СЕЙФЫ. 1 КЛАСС УСТОЙЧИВОСТИ К ВЗЛОМУ</t>
    </r>
    <r>
      <rPr>
        <i/>
        <sz val="10"/>
        <rFont val="Verdana"/>
        <family val="2"/>
      </rPr>
      <t xml:space="preserve">
Взломостойкие сейфы "Контур" серии ПК, сертифицированные по 1 классу взломостойкости, предназначены для хранения денег и документов. Конструкция сейфов представляет сварной двухслойный каркас, заполненный инертным материалом, что обеспечивает высокую взломостойкость сейфов. Сейфы серии ПК оборудованы запорной системой из четырех или шести ригелей, изготовленных из прутка стали диаметров 25 мм и запирающихся в две противоположные стороны.</t>
    </r>
  </si>
  <si>
    <r>
      <rPr>
        <b/>
        <i/>
        <sz val="10"/>
        <rFont val="Verdana"/>
        <family val="2"/>
      </rPr>
      <t>СЕЙФЫ. 1 КЛАСС УСТОЙЧИВОСТИ К ВЗЛОМУ,ОГНЕСТОЙКОСТЬ КЛ 60Б</t>
    </r>
    <r>
      <rPr>
        <i/>
        <sz val="10"/>
        <rFont val="Verdana"/>
        <family val="2"/>
      </rPr>
      <t xml:space="preserve">
Огнестойкие взломостойкие сейфы "Контур" серии ПКО сертифицированы по 1-му классу взломостойкости и по классу 60Б огнестойкости. Двухслойный каркас сейфов заполнен специальным наполнителем. Наличие 4-х противоположнонаправленных горизонтальных и двух вертикальных активных ригелей препятствует вскрытию сейфов серии ПКО методом воздействия на петли. Четыре горизонтальных и два вертикальных ригеля, запирающихся в двух направлениях и выполненных из закаленной стали диаметром 30 мм, препятствуют вскрытию сейфов методом воздействия на петли.</t>
    </r>
  </si>
  <si>
    <t>КЗ-0132ТКМ</t>
  </si>
  <si>
    <t>КЗ-035ТКМ</t>
  </si>
  <si>
    <t>КЗ-045ТКМ</t>
  </si>
  <si>
    <t>КЗ-065 ТКМ</t>
  </si>
  <si>
    <t>КЗ-223 ТКМ</t>
  </si>
  <si>
    <t>КЗ-233 ТКМ</t>
  </si>
  <si>
    <t>ПК-10 ТКМ</t>
  </si>
  <si>
    <t>ПК-20 ТКМ</t>
  </si>
  <si>
    <t>ПК-30 ТКМ</t>
  </si>
  <si>
    <t>ВК-10 ТКМ</t>
  </si>
  <si>
    <t>ВК-20 ТКМ</t>
  </si>
  <si>
    <t>ВК-30 ТКМ</t>
  </si>
  <si>
    <t>ПКО-10 ТКМ</t>
  </si>
  <si>
    <t>ПКО-20 ТКМ</t>
  </si>
  <si>
    <t>ПКО-30 ТКМ</t>
  </si>
  <si>
    <t>Германия</t>
  </si>
  <si>
    <t xml:space="preserve">США </t>
  </si>
  <si>
    <t>Сейфы NTL  оснащаются ключевыми замками MAUER (Германия) и электронными замками SAFEtronics.  Все сейфы могут быть закреплены к полу или стене. Полки  регулируются по высоте. Гарантия: на сейфы с ключевыми замками - 10 лет, с электронными замками - 3 года.  Сейфы NTL c маркировкой  М, МЕ — имеют структурированное покрытие, цвет дверей — темно-серый, цвет корпуса - «мокрый  асфальт"</t>
  </si>
  <si>
    <t>NTL 40МЕ/62MEs</t>
  </si>
  <si>
    <t xml:space="preserve">  NTL  62Ms</t>
  </si>
  <si>
    <t>652hx434x360</t>
  </si>
  <si>
    <t xml:space="preserve">  NTL  62MЕs</t>
  </si>
  <si>
    <t>NTL 120Ms*</t>
  </si>
  <si>
    <t>NTL 120MЕs*</t>
  </si>
  <si>
    <t>NTL 100Ms*</t>
  </si>
  <si>
    <t>NTL 100MЕs*</t>
  </si>
  <si>
    <t>435x360x1000h</t>
  </si>
  <si>
    <t>BL-25</t>
  </si>
  <si>
    <t>Кэшбокс МB1</t>
  </si>
  <si>
    <t>Кэшбокс МB2</t>
  </si>
  <si>
    <t>Кэшбокс МB3</t>
  </si>
  <si>
    <t>Кэшбокс МB4</t>
  </si>
  <si>
    <t>NTL 62MEs/62MEs*</t>
  </si>
  <si>
    <t>элект</t>
  </si>
  <si>
    <t>наруж</t>
  </si>
  <si>
    <t>внутр</t>
  </si>
  <si>
    <t xml:space="preserve"> ТК 20Т</t>
  </si>
  <si>
    <t xml:space="preserve"> ТК 20ТКМ</t>
  </si>
  <si>
    <t xml:space="preserve"> ТК 30Т</t>
  </si>
  <si>
    <t xml:space="preserve"> ТК 30ТКМ</t>
  </si>
  <si>
    <t xml:space="preserve"> ТК 10Т</t>
  </si>
  <si>
    <t xml:space="preserve"> ТК 10ТКМ</t>
  </si>
  <si>
    <r>
      <rPr>
        <b/>
        <i/>
        <sz val="10"/>
        <rFont val="Verdana"/>
        <family val="2"/>
      </rPr>
      <t>СЕЙФЫ. 3 КЛАСС УСТОЙЧИВОСТИ К ВЗЛОМУ.</t>
    </r>
    <r>
      <rPr>
        <i/>
        <sz val="10"/>
        <rFont val="Verdana"/>
        <family val="2"/>
      </rPr>
      <t xml:space="preserve">
Огнестойкие взломостойкие сейфы "Контур" серии ТК сертифицированы по 3-му классу взломостойкости.Сейф сварной состоящий из наружного и внуреннего корпусов. Пространство между корпусами заполнени конструктивными элементами, обеспечиващими необходимую для данного изделия взломостойкость. Сейфы имеют возможность крепления к полу, к железобетонным блокам. Дверь сейфа оборудована запорным механизмом, который блокируется замком. Окраска алкидная эмаль высокого качества.</t>
    </r>
  </si>
  <si>
    <t>СЕЙФЫ  SAFETRONICS (Словакия)</t>
  </si>
  <si>
    <t>Цена, руб
(с НДС 18%)</t>
  </si>
  <si>
    <r>
      <rPr>
        <b/>
        <i/>
        <sz val="9"/>
        <rFont val="Verdana"/>
        <family val="2"/>
      </rPr>
      <t>Металлические шкафы с электронными замками.</t>
    </r>
    <r>
      <rPr>
        <i/>
        <sz val="9"/>
        <rFont val="Verdana"/>
        <family val="2"/>
      </rPr>
      <t xml:space="preserve"> Предусмотрена возможность установки шкафов в мебель и крепления к стене или к полу (анкерные болты поставляются в комплекте). Гарантия 1 год. Электронный замок шкафа предусматривает наличие системы защиты от подбора кода. Для открытия шкафа задается кодовая комбинация от 3 до 8 цифр. Система звукового и светового оповещения. Замок оборудован системой аварийного открывания (ключ аварийного открывания), которая позволяет Вам открывать шкаф, если забыт установленный Вами код, сели батареи и т.п.  Используются 4 батарейки типа AA. </t>
    </r>
  </si>
  <si>
    <t>цвет- св-серый, дверь - 2,5мм, корпус-1,5мм,  вес: 4,5 кг.
Габариты (мм.): 200x300x200, Внутр. размер (мм.): 190x300x150</t>
  </si>
  <si>
    <t>цвет- св-серый, дверь - 2,5мм, корпус-1,5мм, вес: 5 кг.
Габариты (мм.): 220x300x110, Внутр. размер (мм.): 210x290x50</t>
  </si>
  <si>
    <t xml:space="preserve"> полка - 1шт, цвет- св-серый, дверь - 2,5мм, корпус-1,5мм, вес: 6 кг.
Габариты (мм.):  250x350x250 Внутр. размер (мм.): 240x340x200</t>
  </si>
  <si>
    <t xml:space="preserve"> полка - 1шт, цвет- черный,  дверь - 2,5мм, корпус-1,5мм, вес: 6 кг.
Габариты (мм.):  250x350x250 Внутр. размер (мм.): 240x340x200</t>
  </si>
  <si>
    <t>полка - 1шт, цвет- св-серый, дверь - 2,5мм, корпус-1,5мм, формат А4
Габариты (мм.):  300x380x300 Внутр. размер (мм.):  290x370x250
вес: 9,5 кг.</t>
  </si>
  <si>
    <t>ДЕПОЗИТНЫЙ  - На двери- отверстие для денег
Цвет светло-серый, вес: 6 кг, дверь-2,5мм, корпус-1,5мм., полка - 1шт.  
 Габариты(мм):250×350×250; внутр.размер(мм): 240×340×200</t>
  </si>
  <si>
    <t>цвет- белый матовый,  дверь - 2,5мм, корпус-1,5мм, вес: 3,5 кг.
Габариты (мм.): 170x230x170 Внутр. размер (мм.): 160x220x120</t>
  </si>
  <si>
    <t>цвет- черный матовый, дверь 2,5 мм., корпус 1,5 мм., вес 3,5 кг.
Габариты (мм.): 170x230x170 Внутр. размер (мм.): 160x220x120</t>
  </si>
  <si>
    <t>цвет- черный матовый, дверь 2,5 мм., корпус 1,5 мм., вес: 4,5 кг.
Габариты (мм.):  200x310x200  Внутр. размер (мм.): 190х300х150</t>
  </si>
  <si>
    <t>цвет- черный матовый, полка - 1 шт, дверь 2,5 мм, корпус 1,5 мм., вес: 6 кг.
Габариты (мм.): 250х350х250  Внутр. размер (мм.): 240х340х200</t>
  </si>
  <si>
    <t>Внешний размер (мм.): 80х152х118, вес (кг) 0,7, цвет белый:                                                 кол-во ячеек - 6.</t>
  </si>
  <si>
    <t xml:space="preserve"> Внешний размер (мм.): 90х250х180, вес (кг) 1,3, цвет синий;                                                     кол-во ячеек - 3;</t>
  </si>
  <si>
    <t xml:space="preserve">      Внешний размер (мм.): 90х200х160, вес (кг) 1,15 , цвет красный;                                                                     кол-во ячеек - 3;</t>
  </si>
  <si>
    <t xml:space="preserve">     Внешний размер (мм.): 90х300х240, вес (кг) 1,9, цвет черный;                                             кол-во ячеек - 5;</t>
  </si>
  <si>
    <t>LS25D</t>
  </si>
  <si>
    <t>KS-20</t>
  </si>
  <si>
    <r>
      <rPr>
        <b/>
        <i/>
        <sz val="9"/>
        <rFont val="Verdana"/>
        <family val="2"/>
      </rPr>
      <t>Металлические шкафы для дома с ключевым замком.</t>
    </r>
    <r>
      <rPr>
        <i/>
        <sz val="9"/>
        <rFont val="Verdana"/>
        <family val="2"/>
      </rPr>
      <t xml:space="preserve"> Гарантия  1 год. В каждом сейфе предусмотрены отверстия для крепежа. Сейф может быть закреплен к полу или к стене. Анкерные болты поставляются в комплекте.</t>
    </r>
  </si>
  <si>
    <r>
      <t xml:space="preserve"> Кэшбоксы серии МВ </t>
    </r>
    <r>
      <rPr>
        <i/>
        <sz val="10"/>
        <rFont val="Verdana"/>
        <family val="2"/>
      </rPr>
      <t>поставляются в широкой гамме расцветок и сочитают в себе простоту и удобство использования. Имеют съемный лоток, оснащены кодово-механическим замком. Гарантия - 3 года.</t>
    </r>
  </si>
  <si>
    <r>
      <t xml:space="preserve"> СЕЙФЫ. 0 КЛАСС УСТОЙЧИВОСТИ К ВЗЛОМУ. </t>
    </r>
    <r>
      <rPr>
        <i/>
        <sz val="10"/>
        <rFont val="Bookman Old Style"/>
        <family val="1"/>
      </rPr>
      <t>Сейф представляет собой сварную металлическую конструкцию  и состоит из наружного и внутреннего корпусов. Пространство между корпусами заполнено инертным материалом. Сейф оборудован запорным механизмом, который блокируется замком «CAWI» или «MAUER» производства Германии.  Запорный механизм приводится в действие при помощи ручки</t>
    </r>
  </si>
  <si>
    <r>
      <rPr>
        <b/>
        <sz val="10"/>
        <rFont val="Bookman Old Style"/>
        <family val="1"/>
      </rPr>
      <t xml:space="preserve">МЕБЕЛЬНЫЕ СЕЙФЫ. 0 КЛАСС УСТОЙЧИВОСТИ К ВЗЛОМУ
</t>
    </r>
    <r>
      <rPr>
        <i/>
        <sz val="10"/>
        <rFont val="Bookman Old Style"/>
        <family val="1"/>
      </rPr>
      <t>(толщина корпуса - 2,5мм, толщина двери - 5мм)</t>
    </r>
  </si>
  <si>
    <t xml:space="preserve">Корпоративная сеть продаж "Металл-Завод"                          филиал в г. Ярославле
</t>
  </si>
  <si>
    <t>www.yar.metall-zavod.ru</t>
  </si>
  <si>
    <t>Схема проезда:     www.yar.metall-zavod.ru/contact.aspx</t>
  </si>
  <si>
    <t>150030,  г.Ярославль, ул.Пожарского, д.25, тел/факс (4852)69-50-11
моб: 8-960-055-2238, 8-960-055-2237, 8-960-055-2239</t>
  </si>
  <si>
    <t xml:space="preserve">                               150030,  г.Ярославль, ул.Пожарского, д.25, тел/факс (4852)69-50-11
                                             моб: 8-960-055-2238, 8-960-055-2237, 8-960-055-2239</t>
  </si>
  <si>
    <t xml:space="preserve">Корпоративная сеть продаж                                 "Металл-Завод"  филиал в г. Ярославле
</t>
  </si>
  <si>
    <t xml:space="preserve">Корпоративная сеть продаж                                  "Металл-Завод" филиал в г. Ярославле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</si>
</sst>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0.0000"/>
    <numFmt numFmtId="185" formatCode="0.000"/>
    <numFmt numFmtId="186" formatCode="0.0000000"/>
    <numFmt numFmtId="187" formatCode="0.000000"/>
    <numFmt numFmtId="188" formatCode="0.0"/>
    <numFmt numFmtId="189" formatCode="[$-FC19]d\ mmmm\ yyyy\ &quot;г.&quot;"/>
    <numFmt numFmtId="190" formatCode="dd/mm/yy;@"/>
    <numFmt numFmtId="191" formatCode="[$€-2]\ ###,000_);[Red]\([$€-2]\ ###,000\)"/>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 _р_._-;\-* #,##0.00\ _р_._-;_-* &quot;-&quot;??\ _р_._-;_-@_-"/>
    <numFmt numFmtId="200" formatCode="_-* #,##0.0&quot;р.&quot;_-;\-* #,##0.0&quot;р.&quot;_-;_-* &quot;-&quot;??&quot;р.&quot;_-;_-@_-"/>
    <numFmt numFmtId="201" formatCode="_-* #,##0&quot;р.&quot;_-;\-* #,##0&quot;р.&quot;_-;_-* &quot;-&quot;??&quot;р.&quot;_-;_-@_-"/>
    <numFmt numFmtId="202" formatCode="#,##0&quot;р.&quot;"/>
    <numFmt numFmtId="203" formatCode="0.0%"/>
  </numFmts>
  <fonts count="58">
    <font>
      <sz val="10"/>
      <name val="Arial Cyr"/>
      <family val="0"/>
    </font>
    <font>
      <u val="single"/>
      <sz val="10"/>
      <color indexed="12"/>
      <name val="Arial Cyr"/>
      <family val="0"/>
    </font>
    <font>
      <u val="single"/>
      <sz val="10"/>
      <color indexed="36"/>
      <name val="Arial Cyr"/>
      <family val="0"/>
    </font>
    <font>
      <sz val="8"/>
      <name val="Arial Cyr"/>
      <family val="0"/>
    </font>
    <font>
      <b/>
      <sz val="10"/>
      <name val="Verdana"/>
      <family val="2"/>
    </font>
    <font>
      <b/>
      <sz val="10"/>
      <name val="Arial Cyr"/>
      <family val="0"/>
    </font>
    <font>
      <sz val="10"/>
      <name val="Verdana"/>
      <family val="2"/>
    </font>
    <font>
      <sz val="10"/>
      <name val="Bookman Old Style"/>
      <family val="1"/>
    </font>
    <font>
      <b/>
      <sz val="10"/>
      <name val="Bookman Old Style"/>
      <family val="1"/>
    </font>
    <font>
      <sz val="11"/>
      <name val="Arial Cyr"/>
      <family val="2"/>
    </font>
    <font>
      <sz val="12"/>
      <name val="Arial Cyr"/>
      <family val="0"/>
    </font>
    <font>
      <sz val="9"/>
      <name val="Verdana"/>
      <family val="2"/>
    </font>
    <font>
      <sz val="11"/>
      <name val="Verdana"/>
      <family val="2"/>
    </font>
    <font>
      <b/>
      <sz val="12"/>
      <name val="Verdana"/>
      <family val="2"/>
    </font>
    <font>
      <sz val="14"/>
      <name val="Verdana"/>
      <family val="2"/>
    </font>
    <font>
      <b/>
      <i/>
      <sz val="10"/>
      <name val="Verdana"/>
      <family val="2"/>
    </font>
    <font>
      <i/>
      <sz val="9"/>
      <name val="Verdana"/>
      <family val="2"/>
    </font>
    <font>
      <i/>
      <sz val="10"/>
      <name val="Verdana"/>
      <family val="2"/>
    </font>
    <font>
      <b/>
      <i/>
      <sz val="20"/>
      <color indexed="12"/>
      <name val="Bookman Old Style"/>
      <family val="1"/>
    </font>
    <font>
      <b/>
      <i/>
      <sz val="9"/>
      <name val="Verdana"/>
      <family val="2"/>
    </font>
    <font>
      <b/>
      <i/>
      <sz val="11"/>
      <name val="Times New Roman"/>
      <family val="1"/>
    </font>
    <font>
      <i/>
      <sz val="10"/>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
      <patternFill patternType="solid">
        <fgColor rgb="FF99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108">
    <xf numFmtId="0" fontId="0" fillId="0" borderId="0" xfId="0" applyAlignment="1">
      <alignment/>
    </xf>
    <xf numFmtId="0" fontId="5"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2" fontId="7" fillId="0" borderId="0" xfId="0" applyNumberFormat="1" applyFont="1" applyAlignment="1">
      <alignment horizontal="center" vertical="center"/>
    </xf>
    <xf numFmtId="3" fontId="8"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Border="1" applyAlignment="1" applyProtection="1">
      <alignment horizontal="left"/>
      <protection hidden="1"/>
    </xf>
    <xf numFmtId="0" fontId="3" fillId="0" borderId="0" xfId="0" applyFont="1" applyFill="1" applyBorder="1" applyAlignment="1" applyProtection="1">
      <alignment horizontal="left"/>
      <protection hidden="1"/>
    </xf>
    <xf numFmtId="0" fontId="5" fillId="0" borderId="0" xfId="0" applyFont="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0" fillId="0" borderId="0" xfId="0" applyFont="1" applyFill="1" applyBorder="1" applyAlignment="1" applyProtection="1">
      <alignment horizontal="center"/>
      <protection hidden="1"/>
    </xf>
    <xf numFmtId="3" fontId="6"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1" fontId="6"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2" fontId="6" fillId="0" borderId="16"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3" fontId="6" fillId="0" borderId="11"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1" fontId="6" fillId="0" borderId="10" xfId="42" applyNumberFormat="1" applyFont="1" applyBorder="1" applyAlignment="1" applyProtection="1">
      <alignment horizontal="center" vertical="center"/>
      <protection/>
    </xf>
    <xf numFmtId="0" fontId="12" fillId="0" borderId="0" xfId="0" applyFont="1" applyAlignment="1">
      <alignment horizontal="center" vertical="center"/>
    </xf>
    <xf numFmtId="0" fontId="4" fillId="0" borderId="0" xfId="0" applyFont="1" applyAlignment="1">
      <alignment/>
    </xf>
    <xf numFmtId="0" fontId="11" fillId="0" borderId="10" xfId="0" applyFont="1" applyBorder="1" applyAlignment="1" applyProtection="1">
      <alignment horizontal="center" vertical="center" wrapText="1"/>
      <protection hidden="1"/>
    </xf>
    <xf numFmtId="0" fontId="6" fillId="33" borderId="10" xfId="0"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xf>
    <xf numFmtId="1" fontId="57" fillId="34" borderId="10" xfId="0" applyNumberFormat="1" applyFont="1" applyFill="1" applyBorder="1" applyAlignment="1">
      <alignment horizontal="center" vertical="center"/>
    </xf>
    <xf numFmtId="1" fontId="57" fillId="33" borderId="10" xfId="0" applyNumberFormat="1" applyFont="1" applyFill="1" applyBorder="1" applyAlignment="1">
      <alignment vertical="center"/>
    </xf>
    <xf numFmtId="2" fontId="57" fillId="34" borderId="10" xfId="0" applyNumberFormat="1" applyFont="1" applyFill="1" applyBorder="1" applyAlignment="1">
      <alignment horizontal="center" vertical="center"/>
    </xf>
    <xf numFmtId="0" fontId="57"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10" xfId="0" applyFont="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wrapText="1"/>
      <protection hidden="1"/>
    </xf>
    <xf numFmtId="3" fontId="6" fillId="0" borderId="10" xfId="0" applyNumberFormat="1" applyFont="1" applyBorder="1" applyAlignment="1" applyProtection="1">
      <alignment horizontal="center" vertical="center"/>
      <protection hidden="1"/>
    </xf>
    <xf numFmtId="0" fontId="6" fillId="0" borderId="1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2" fontId="6" fillId="0" borderId="22" xfId="0" applyNumberFormat="1" applyFont="1" applyBorder="1" applyAlignment="1">
      <alignment horizontal="center" vertical="center" textRotation="90" wrapText="1"/>
    </xf>
    <xf numFmtId="2" fontId="6" fillId="0" borderId="10" xfId="0" applyNumberFormat="1" applyFont="1" applyBorder="1" applyAlignment="1">
      <alignment horizontal="center" vertical="center" textRotation="90" wrapText="1"/>
    </xf>
    <xf numFmtId="2" fontId="6" fillId="0" borderId="12" xfId="0" applyNumberFormat="1" applyFont="1" applyBorder="1" applyAlignment="1">
      <alignment horizontal="center" vertical="center" textRotation="90" wrapText="1"/>
    </xf>
    <xf numFmtId="0" fontId="6" fillId="0" borderId="22" xfId="0" applyFont="1" applyBorder="1" applyAlignment="1">
      <alignment horizontal="center" vertical="center" textRotation="90" wrapText="1"/>
    </xf>
    <xf numFmtId="3" fontId="6" fillId="0" borderId="23" xfId="0" applyNumberFormat="1"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wrapText="1"/>
    </xf>
    <xf numFmtId="0" fontId="1" fillId="0" borderId="0" xfId="42" applyAlignment="1" applyProtection="1">
      <alignment horizontal="center" vertical="center"/>
      <protection/>
    </xf>
    <xf numFmtId="0" fontId="1" fillId="0" borderId="0" xfId="42" applyFont="1" applyAlignment="1" applyProtection="1">
      <alignment horizontal="center" vertical="center"/>
      <protection/>
    </xf>
    <xf numFmtId="0" fontId="0" fillId="0" borderId="0" xfId="0" applyAlignment="1">
      <alignment horizontal="center"/>
    </xf>
    <xf numFmtId="0" fontId="1" fillId="0" borderId="0" xfId="42" applyFont="1" applyBorder="1" applyAlignment="1" applyProtection="1">
      <alignment horizontal="center" vertical="center"/>
      <protection/>
    </xf>
    <xf numFmtId="0" fontId="0" fillId="0" borderId="0" xfId="0" applyBorder="1" applyAlignment="1">
      <alignment horizontal="center"/>
    </xf>
    <xf numFmtId="0" fontId="7" fillId="35" borderId="11"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2" fontId="6" fillId="0" borderId="10" xfId="0" applyNumberFormat="1" applyFont="1" applyBorder="1" applyAlignment="1">
      <alignment horizontal="center" textRotation="90" wrapText="1"/>
    </xf>
    <xf numFmtId="0" fontId="6" fillId="0" borderId="10" xfId="0" applyFont="1" applyBorder="1" applyAlignment="1">
      <alignment horizontal="center" textRotation="90" wrapText="1"/>
    </xf>
    <xf numFmtId="0" fontId="17"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30" xfId="0" applyFont="1" applyBorder="1" applyAlignment="1">
      <alignment horizontal="center" textRotation="90" wrapText="1"/>
    </xf>
    <xf numFmtId="0" fontId="6" fillId="0" borderId="11" xfId="0" applyFont="1" applyBorder="1" applyAlignment="1">
      <alignment horizontal="center" textRotation="90" wrapText="1"/>
    </xf>
    <xf numFmtId="0" fontId="6" fillId="0" borderId="10" xfId="0" applyFont="1" applyBorder="1" applyAlignment="1">
      <alignment horizontal="center" textRotation="90"/>
    </xf>
    <xf numFmtId="0" fontId="13" fillId="0" borderId="0" xfId="0" applyFont="1" applyBorder="1" applyAlignment="1">
      <alignment horizontal="center" vertical="center"/>
    </xf>
    <xf numFmtId="3" fontId="6" fillId="0" borderId="30" xfId="0" applyNumberFormat="1" applyFont="1" applyBorder="1" applyAlignment="1">
      <alignment horizontal="center" vertical="center" wrapText="1"/>
    </xf>
    <xf numFmtId="0" fontId="6" fillId="0" borderId="11" xfId="0" applyFont="1" applyBorder="1" applyAlignment="1">
      <alignment horizontal="center" vertical="center"/>
    </xf>
    <xf numFmtId="0" fontId="20" fillId="0" borderId="0" xfId="0" applyFont="1" applyAlignment="1">
      <alignment horizontal="left" wrapText="1"/>
    </xf>
    <xf numFmtId="0" fontId="0" fillId="0" borderId="0" xfId="0" applyAlignment="1">
      <alignment horizontal="left" wrapText="1"/>
    </xf>
    <xf numFmtId="0" fontId="16" fillId="0" borderId="10" xfId="0" applyFont="1" applyBorder="1" applyAlignment="1">
      <alignment horizontal="justify" vertical="center" wrapText="1"/>
    </xf>
    <xf numFmtId="0" fontId="11" fillId="0" borderId="10" xfId="0" applyFont="1" applyBorder="1" applyAlignment="1">
      <alignment horizontal="center" textRotation="90" wrapText="1"/>
    </xf>
    <xf numFmtId="0" fontId="0" fillId="0" borderId="10" xfId="0" applyBorder="1" applyAlignment="1">
      <alignment horizontal="center" vertical="center"/>
    </xf>
    <xf numFmtId="0" fontId="4" fillId="36"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center" textRotation="90"/>
    </xf>
    <xf numFmtId="0" fontId="15" fillId="36" borderId="10" xfId="0" applyFont="1" applyFill="1" applyBorder="1" applyAlignment="1" applyProtection="1">
      <alignment horizontal="center" vertical="center" wrapText="1"/>
      <protection hidden="1"/>
    </xf>
    <xf numFmtId="0" fontId="17" fillId="36" borderId="10" xfId="0" applyFont="1" applyFill="1" applyBorder="1" applyAlignment="1" applyProtection="1">
      <alignment horizontal="center" vertical="center" wrapText="1"/>
      <protection hidden="1"/>
    </xf>
    <xf numFmtId="0" fontId="16" fillId="36" borderId="1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942975</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9429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942975</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942975" cy="1057275"/>
        </a:xfrm>
        <a:prstGeom prst="rect">
          <a:avLst/>
        </a:prstGeom>
        <a:noFill/>
        <a:ln w="9525" cmpd="sng">
          <a:noFill/>
        </a:ln>
      </xdr:spPr>
    </xdr:pic>
    <xdr:clientData/>
  </xdr:twoCellAnchor>
  <xdr:twoCellAnchor>
    <xdr:from>
      <xdr:col>0</xdr:col>
      <xdr:colOff>0</xdr:colOff>
      <xdr:row>0</xdr:row>
      <xdr:rowOff>28575</xdr:rowOff>
    </xdr:from>
    <xdr:to>
      <xdr:col>0</xdr:col>
      <xdr:colOff>933450</xdr:colOff>
      <xdr:row>1</xdr:row>
      <xdr:rowOff>304800</xdr:rowOff>
    </xdr:to>
    <xdr:pic>
      <xdr:nvPicPr>
        <xdr:cNvPr id="2" name="Picture 1" descr="логотип МЗ"/>
        <xdr:cNvPicPr preferRelativeResize="1">
          <a:picLocks noChangeAspect="1"/>
        </xdr:cNvPicPr>
      </xdr:nvPicPr>
      <xdr:blipFill>
        <a:blip r:embed="rId1"/>
        <a:stretch>
          <a:fillRect/>
        </a:stretch>
      </xdr:blipFill>
      <xdr:spPr>
        <a:xfrm>
          <a:off x="0" y="28575"/>
          <a:ext cx="9334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838200</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838200" cy="1038225"/>
        </a:xfrm>
        <a:prstGeom prst="rect">
          <a:avLst/>
        </a:prstGeom>
        <a:noFill/>
        <a:ln w="9525" cmpd="sng">
          <a:noFill/>
        </a:ln>
      </xdr:spPr>
    </xdr:pic>
    <xdr:clientData/>
  </xdr:twoCellAnchor>
  <xdr:twoCellAnchor>
    <xdr:from>
      <xdr:col>0</xdr:col>
      <xdr:colOff>0</xdr:colOff>
      <xdr:row>0</xdr:row>
      <xdr:rowOff>28575</xdr:rowOff>
    </xdr:from>
    <xdr:to>
      <xdr:col>0</xdr:col>
      <xdr:colOff>942975</xdr:colOff>
      <xdr:row>1</xdr:row>
      <xdr:rowOff>304800</xdr:rowOff>
    </xdr:to>
    <xdr:pic>
      <xdr:nvPicPr>
        <xdr:cNvPr id="2" name="Picture 1" descr="логотип МЗ"/>
        <xdr:cNvPicPr preferRelativeResize="1">
          <a:picLocks noChangeAspect="1"/>
        </xdr:cNvPicPr>
      </xdr:nvPicPr>
      <xdr:blipFill>
        <a:blip r:embed="rId1"/>
        <a:stretch>
          <a:fillRect/>
        </a:stretch>
      </xdr:blipFill>
      <xdr:spPr>
        <a:xfrm>
          <a:off x="0" y="28575"/>
          <a:ext cx="942975" cy="1038225"/>
        </a:xfrm>
        <a:prstGeom prst="rect">
          <a:avLst/>
        </a:prstGeom>
        <a:noFill/>
        <a:ln w="9525" cmpd="sng">
          <a:noFill/>
        </a:ln>
      </xdr:spPr>
    </xdr:pic>
    <xdr:clientData/>
  </xdr:twoCellAnchor>
  <xdr:twoCellAnchor>
    <xdr:from>
      <xdr:col>0</xdr:col>
      <xdr:colOff>0</xdr:colOff>
      <xdr:row>0</xdr:row>
      <xdr:rowOff>28575</xdr:rowOff>
    </xdr:from>
    <xdr:to>
      <xdr:col>0</xdr:col>
      <xdr:colOff>933450</xdr:colOff>
      <xdr:row>1</xdr:row>
      <xdr:rowOff>304800</xdr:rowOff>
    </xdr:to>
    <xdr:pic>
      <xdr:nvPicPr>
        <xdr:cNvPr id="3" name="Picture 1" descr="логотип МЗ"/>
        <xdr:cNvPicPr preferRelativeResize="1">
          <a:picLocks noChangeAspect="1"/>
        </xdr:cNvPicPr>
      </xdr:nvPicPr>
      <xdr:blipFill>
        <a:blip r:embed="rId1"/>
        <a:stretch>
          <a:fillRect/>
        </a:stretch>
      </xdr:blipFill>
      <xdr:spPr>
        <a:xfrm>
          <a:off x="0" y="28575"/>
          <a:ext cx="933450"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752475</xdr:colOff>
      <xdr:row>1</xdr:row>
      <xdr:rowOff>190500</xdr:rowOff>
    </xdr:to>
    <xdr:pic>
      <xdr:nvPicPr>
        <xdr:cNvPr id="1" name="Picture 1" descr="логотип МЗ"/>
        <xdr:cNvPicPr preferRelativeResize="1">
          <a:picLocks noChangeAspect="1"/>
        </xdr:cNvPicPr>
      </xdr:nvPicPr>
      <xdr:blipFill>
        <a:blip r:embed="rId1"/>
        <a:stretch>
          <a:fillRect/>
        </a:stretch>
      </xdr:blipFill>
      <xdr:spPr>
        <a:xfrm>
          <a:off x="0" y="28575"/>
          <a:ext cx="752475" cy="971550"/>
        </a:xfrm>
        <a:prstGeom prst="rect">
          <a:avLst/>
        </a:prstGeom>
        <a:noFill/>
        <a:ln w="9525" cmpd="sng">
          <a:noFill/>
        </a:ln>
      </xdr:spPr>
    </xdr:pic>
    <xdr:clientData/>
  </xdr:twoCellAnchor>
  <xdr:twoCellAnchor>
    <xdr:from>
      <xdr:col>0</xdr:col>
      <xdr:colOff>0</xdr:colOff>
      <xdr:row>0</xdr:row>
      <xdr:rowOff>28575</xdr:rowOff>
    </xdr:from>
    <xdr:to>
      <xdr:col>0</xdr:col>
      <xdr:colOff>838200</xdr:colOff>
      <xdr:row>1</xdr:row>
      <xdr:rowOff>304800</xdr:rowOff>
    </xdr:to>
    <xdr:pic>
      <xdr:nvPicPr>
        <xdr:cNvPr id="2" name="Picture 1" descr="логотип МЗ"/>
        <xdr:cNvPicPr preferRelativeResize="1">
          <a:picLocks noChangeAspect="1"/>
        </xdr:cNvPicPr>
      </xdr:nvPicPr>
      <xdr:blipFill>
        <a:blip r:embed="rId1"/>
        <a:stretch>
          <a:fillRect/>
        </a:stretch>
      </xdr:blipFill>
      <xdr:spPr>
        <a:xfrm>
          <a:off x="0" y="28575"/>
          <a:ext cx="838200" cy="1085850"/>
        </a:xfrm>
        <a:prstGeom prst="rect">
          <a:avLst/>
        </a:prstGeom>
        <a:noFill/>
        <a:ln w="9525" cmpd="sng">
          <a:noFill/>
        </a:ln>
      </xdr:spPr>
    </xdr:pic>
    <xdr:clientData/>
  </xdr:twoCellAnchor>
  <xdr:twoCellAnchor>
    <xdr:from>
      <xdr:col>0</xdr:col>
      <xdr:colOff>0</xdr:colOff>
      <xdr:row>0</xdr:row>
      <xdr:rowOff>28575</xdr:rowOff>
    </xdr:from>
    <xdr:to>
      <xdr:col>0</xdr:col>
      <xdr:colOff>942975</xdr:colOff>
      <xdr:row>1</xdr:row>
      <xdr:rowOff>304800</xdr:rowOff>
    </xdr:to>
    <xdr:pic>
      <xdr:nvPicPr>
        <xdr:cNvPr id="3" name="Picture 1" descr="логотип МЗ"/>
        <xdr:cNvPicPr preferRelativeResize="1">
          <a:picLocks noChangeAspect="1"/>
        </xdr:cNvPicPr>
      </xdr:nvPicPr>
      <xdr:blipFill>
        <a:blip r:embed="rId1"/>
        <a:stretch>
          <a:fillRect/>
        </a:stretch>
      </xdr:blipFill>
      <xdr:spPr>
        <a:xfrm>
          <a:off x="0" y="28575"/>
          <a:ext cx="942975" cy="1085850"/>
        </a:xfrm>
        <a:prstGeom prst="rect">
          <a:avLst/>
        </a:prstGeom>
        <a:noFill/>
        <a:ln w="9525" cmpd="sng">
          <a:noFill/>
        </a:ln>
      </xdr:spPr>
    </xdr:pic>
    <xdr:clientData/>
  </xdr:twoCellAnchor>
  <xdr:twoCellAnchor>
    <xdr:from>
      <xdr:col>0</xdr:col>
      <xdr:colOff>0</xdr:colOff>
      <xdr:row>0</xdr:row>
      <xdr:rowOff>28575</xdr:rowOff>
    </xdr:from>
    <xdr:to>
      <xdr:col>0</xdr:col>
      <xdr:colOff>933450</xdr:colOff>
      <xdr:row>1</xdr:row>
      <xdr:rowOff>304800</xdr:rowOff>
    </xdr:to>
    <xdr:pic>
      <xdr:nvPicPr>
        <xdr:cNvPr id="4" name="Picture 1" descr="логотип МЗ"/>
        <xdr:cNvPicPr preferRelativeResize="1">
          <a:picLocks noChangeAspect="1"/>
        </xdr:cNvPicPr>
      </xdr:nvPicPr>
      <xdr:blipFill>
        <a:blip r:embed="rId1"/>
        <a:stretch>
          <a:fillRect/>
        </a:stretch>
      </xdr:blipFill>
      <xdr:spPr>
        <a:xfrm>
          <a:off x="0" y="28575"/>
          <a:ext cx="9334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24</xdr:row>
      <xdr:rowOff>0</xdr:rowOff>
    </xdr:from>
    <xdr:to>
      <xdr:col>1</xdr:col>
      <xdr:colOff>0</xdr:colOff>
      <xdr:row>31</xdr:row>
      <xdr:rowOff>66675</xdr:rowOff>
    </xdr:to>
    <xdr:pic>
      <xdr:nvPicPr>
        <xdr:cNvPr id="1" name="Picture 106"/>
        <xdr:cNvPicPr preferRelativeResize="1">
          <a:picLocks noChangeAspect="1"/>
        </xdr:cNvPicPr>
      </xdr:nvPicPr>
      <xdr:blipFill>
        <a:blip r:embed="rId1"/>
        <a:stretch>
          <a:fillRect/>
        </a:stretch>
      </xdr:blipFill>
      <xdr:spPr>
        <a:xfrm>
          <a:off x="1571625" y="10410825"/>
          <a:ext cx="0" cy="933450"/>
        </a:xfrm>
        <a:prstGeom prst="rect">
          <a:avLst/>
        </a:prstGeom>
        <a:noFill/>
        <a:ln w="1" cmpd="sng">
          <a:noFill/>
        </a:ln>
      </xdr:spPr>
    </xdr:pic>
    <xdr:clientData/>
  </xdr:twoCellAnchor>
  <xdr:twoCellAnchor>
    <xdr:from>
      <xdr:col>0</xdr:col>
      <xdr:colOff>0</xdr:colOff>
      <xdr:row>0</xdr:row>
      <xdr:rowOff>28575</xdr:rowOff>
    </xdr:from>
    <xdr:to>
      <xdr:col>0</xdr:col>
      <xdr:colOff>790575</xdr:colOff>
      <xdr:row>1</xdr:row>
      <xdr:rowOff>104775</xdr:rowOff>
    </xdr:to>
    <xdr:pic>
      <xdr:nvPicPr>
        <xdr:cNvPr id="2" name="Picture 1" descr="логотип МЗ"/>
        <xdr:cNvPicPr preferRelativeResize="1">
          <a:picLocks noChangeAspect="1"/>
        </xdr:cNvPicPr>
      </xdr:nvPicPr>
      <xdr:blipFill>
        <a:blip r:embed="rId2"/>
        <a:stretch>
          <a:fillRect/>
        </a:stretch>
      </xdr:blipFill>
      <xdr:spPr>
        <a:xfrm>
          <a:off x="0" y="28575"/>
          <a:ext cx="790575" cy="923925"/>
        </a:xfrm>
        <a:prstGeom prst="rect">
          <a:avLst/>
        </a:prstGeom>
        <a:noFill/>
        <a:ln w="9525" cmpd="sng">
          <a:noFill/>
        </a:ln>
      </xdr:spPr>
    </xdr:pic>
    <xdr:clientData/>
  </xdr:twoCellAnchor>
  <xdr:twoCellAnchor>
    <xdr:from>
      <xdr:col>0</xdr:col>
      <xdr:colOff>0</xdr:colOff>
      <xdr:row>0</xdr:row>
      <xdr:rowOff>28575</xdr:rowOff>
    </xdr:from>
    <xdr:to>
      <xdr:col>0</xdr:col>
      <xdr:colOff>752475</xdr:colOff>
      <xdr:row>1</xdr:row>
      <xdr:rowOff>190500</xdr:rowOff>
    </xdr:to>
    <xdr:pic>
      <xdr:nvPicPr>
        <xdr:cNvPr id="3" name="Picture 1" descr="логотип МЗ"/>
        <xdr:cNvPicPr preferRelativeResize="1">
          <a:picLocks noChangeAspect="1"/>
        </xdr:cNvPicPr>
      </xdr:nvPicPr>
      <xdr:blipFill>
        <a:blip r:embed="rId2"/>
        <a:stretch>
          <a:fillRect/>
        </a:stretch>
      </xdr:blipFill>
      <xdr:spPr>
        <a:xfrm>
          <a:off x="0" y="28575"/>
          <a:ext cx="752475" cy="1009650"/>
        </a:xfrm>
        <a:prstGeom prst="rect">
          <a:avLst/>
        </a:prstGeom>
        <a:noFill/>
        <a:ln w="9525" cmpd="sng">
          <a:noFill/>
        </a:ln>
      </xdr:spPr>
    </xdr:pic>
    <xdr:clientData/>
  </xdr:twoCellAnchor>
  <xdr:twoCellAnchor>
    <xdr:from>
      <xdr:col>0</xdr:col>
      <xdr:colOff>0</xdr:colOff>
      <xdr:row>0</xdr:row>
      <xdr:rowOff>28575</xdr:rowOff>
    </xdr:from>
    <xdr:to>
      <xdr:col>0</xdr:col>
      <xdr:colOff>838200</xdr:colOff>
      <xdr:row>1</xdr:row>
      <xdr:rowOff>304800</xdr:rowOff>
    </xdr:to>
    <xdr:pic>
      <xdr:nvPicPr>
        <xdr:cNvPr id="4" name="Picture 1" descr="логотип МЗ"/>
        <xdr:cNvPicPr preferRelativeResize="1">
          <a:picLocks noChangeAspect="1"/>
        </xdr:cNvPicPr>
      </xdr:nvPicPr>
      <xdr:blipFill>
        <a:blip r:embed="rId2"/>
        <a:stretch>
          <a:fillRect/>
        </a:stretch>
      </xdr:blipFill>
      <xdr:spPr>
        <a:xfrm>
          <a:off x="0" y="28575"/>
          <a:ext cx="838200" cy="1123950"/>
        </a:xfrm>
        <a:prstGeom prst="rect">
          <a:avLst/>
        </a:prstGeom>
        <a:noFill/>
        <a:ln w="9525" cmpd="sng">
          <a:noFill/>
        </a:ln>
      </xdr:spPr>
    </xdr:pic>
    <xdr:clientData/>
  </xdr:twoCellAnchor>
  <xdr:twoCellAnchor>
    <xdr:from>
      <xdr:col>0</xdr:col>
      <xdr:colOff>0</xdr:colOff>
      <xdr:row>0</xdr:row>
      <xdr:rowOff>28575</xdr:rowOff>
    </xdr:from>
    <xdr:to>
      <xdr:col>0</xdr:col>
      <xdr:colOff>952500</xdr:colOff>
      <xdr:row>1</xdr:row>
      <xdr:rowOff>304800</xdr:rowOff>
    </xdr:to>
    <xdr:pic>
      <xdr:nvPicPr>
        <xdr:cNvPr id="5" name="Picture 1" descr="логотип МЗ"/>
        <xdr:cNvPicPr preferRelativeResize="1">
          <a:picLocks noChangeAspect="1"/>
        </xdr:cNvPicPr>
      </xdr:nvPicPr>
      <xdr:blipFill>
        <a:blip r:embed="rId2"/>
        <a:stretch>
          <a:fillRect/>
        </a:stretch>
      </xdr:blipFill>
      <xdr:spPr>
        <a:xfrm>
          <a:off x="0" y="28575"/>
          <a:ext cx="952500" cy="1123950"/>
        </a:xfrm>
        <a:prstGeom prst="rect">
          <a:avLst/>
        </a:prstGeom>
        <a:noFill/>
        <a:ln w="9525" cmpd="sng">
          <a:noFill/>
        </a:ln>
      </xdr:spPr>
    </xdr:pic>
    <xdr:clientData/>
  </xdr:twoCellAnchor>
  <xdr:twoCellAnchor>
    <xdr:from>
      <xdr:col>0</xdr:col>
      <xdr:colOff>0</xdr:colOff>
      <xdr:row>0</xdr:row>
      <xdr:rowOff>28575</xdr:rowOff>
    </xdr:from>
    <xdr:to>
      <xdr:col>0</xdr:col>
      <xdr:colOff>942975</xdr:colOff>
      <xdr:row>1</xdr:row>
      <xdr:rowOff>304800</xdr:rowOff>
    </xdr:to>
    <xdr:pic>
      <xdr:nvPicPr>
        <xdr:cNvPr id="6" name="Picture 1" descr="логотип МЗ"/>
        <xdr:cNvPicPr preferRelativeResize="1">
          <a:picLocks noChangeAspect="1"/>
        </xdr:cNvPicPr>
      </xdr:nvPicPr>
      <xdr:blipFill>
        <a:blip r:embed="rId2"/>
        <a:stretch>
          <a:fillRect/>
        </a:stretch>
      </xdr:blipFill>
      <xdr:spPr>
        <a:xfrm>
          <a:off x="0" y="28575"/>
          <a:ext cx="9429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ar.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ar.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yar.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ar.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yar.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B19">
      <selection activeCell="Q30" sqref="Q30"/>
    </sheetView>
  </sheetViews>
  <sheetFormatPr defaultColWidth="9.00390625" defaultRowHeight="12.75"/>
  <cols>
    <col min="1" max="1" width="15.75390625" style="6" customWidth="1"/>
    <col min="2" max="12" width="6.75390625" style="5" customWidth="1"/>
    <col min="13" max="13" width="6.75390625" style="7" customWidth="1"/>
    <col min="14" max="16" width="6.75390625" style="5" customWidth="1"/>
    <col min="17" max="17" width="11.375" style="8" customWidth="1"/>
    <col min="18" max="16384" width="9.125" style="5" customWidth="1"/>
  </cols>
  <sheetData>
    <row r="1" spans="1:17" ht="60" customHeight="1">
      <c r="A1" s="66" t="s">
        <v>198</v>
      </c>
      <c r="B1" s="66"/>
      <c r="C1" s="66"/>
      <c r="D1" s="66"/>
      <c r="E1" s="66"/>
      <c r="F1" s="66"/>
      <c r="G1" s="66"/>
      <c r="H1" s="66"/>
      <c r="I1" s="66"/>
      <c r="J1" s="66"/>
      <c r="K1" s="66"/>
      <c r="L1" s="67"/>
      <c r="M1" s="67"/>
      <c r="N1" s="67"/>
      <c r="O1" s="67"/>
      <c r="P1" s="67"/>
      <c r="Q1" s="67"/>
    </row>
    <row r="2" spans="1:17" ht="47.25" customHeight="1">
      <c r="A2" s="68" t="s">
        <v>201</v>
      </c>
      <c r="B2" s="68"/>
      <c r="C2" s="68"/>
      <c r="D2" s="68"/>
      <c r="E2" s="68"/>
      <c r="F2" s="68"/>
      <c r="G2" s="68"/>
      <c r="H2" s="69"/>
      <c r="I2" s="69"/>
      <c r="J2" s="69"/>
      <c r="K2" s="69"/>
      <c r="L2" s="69"/>
      <c r="M2" s="69"/>
      <c r="N2" s="69"/>
      <c r="O2" s="69"/>
      <c r="P2" s="69"/>
      <c r="Q2" s="69"/>
    </row>
    <row r="3" spans="1:17" ht="15" customHeight="1">
      <c r="A3" s="70" t="s">
        <v>199</v>
      </c>
      <c r="B3" s="71"/>
      <c r="C3" s="71"/>
      <c r="D3" s="71"/>
      <c r="E3" s="71"/>
      <c r="F3" s="71"/>
      <c r="G3" s="71"/>
      <c r="H3" s="72"/>
      <c r="I3" s="72"/>
      <c r="J3" s="72"/>
      <c r="K3" s="72"/>
      <c r="L3" s="72"/>
      <c r="M3" s="72"/>
      <c r="N3" s="72"/>
      <c r="O3" s="72"/>
      <c r="P3" s="72"/>
      <c r="Q3" s="72"/>
    </row>
    <row r="4" spans="1:17" ht="18.75" customHeight="1" thickBot="1">
      <c r="A4" s="73" t="s">
        <v>200</v>
      </c>
      <c r="B4" s="73"/>
      <c r="C4" s="73"/>
      <c r="D4" s="73"/>
      <c r="E4" s="73"/>
      <c r="F4" s="73"/>
      <c r="G4" s="73"/>
      <c r="H4" s="74"/>
      <c r="I4" s="74"/>
      <c r="J4" s="74"/>
      <c r="K4" s="74"/>
      <c r="L4" s="74"/>
      <c r="M4" s="74"/>
      <c r="N4" s="74"/>
      <c r="O4" s="72"/>
      <c r="P4" s="72"/>
      <c r="Q4" s="72"/>
    </row>
    <row r="5" spans="1:17" ht="35.25" customHeight="1">
      <c r="A5" s="79" t="s">
        <v>0</v>
      </c>
      <c r="B5" s="57" t="s">
        <v>4</v>
      </c>
      <c r="C5" s="57"/>
      <c r="D5" s="57"/>
      <c r="E5" s="57" t="s">
        <v>5</v>
      </c>
      <c r="F5" s="57"/>
      <c r="G5" s="57" t="s">
        <v>6</v>
      </c>
      <c r="H5" s="57"/>
      <c r="I5" s="57"/>
      <c r="J5" s="57"/>
      <c r="K5" s="57" t="s">
        <v>2</v>
      </c>
      <c r="L5" s="57"/>
      <c r="M5" s="58" t="s">
        <v>7</v>
      </c>
      <c r="N5" s="61" t="s">
        <v>8</v>
      </c>
      <c r="O5" s="61" t="s">
        <v>9</v>
      </c>
      <c r="P5" s="61" t="s">
        <v>10</v>
      </c>
      <c r="Q5" s="62" t="s">
        <v>176</v>
      </c>
    </row>
    <row r="6" spans="1:17" ht="44.25" customHeight="1">
      <c r="A6" s="80"/>
      <c r="B6" s="52" t="s">
        <v>12</v>
      </c>
      <c r="C6" s="52" t="s">
        <v>13</v>
      </c>
      <c r="D6" s="52" t="s">
        <v>14</v>
      </c>
      <c r="E6" s="52" t="s">
        <v>15</v>
      </c>
      <c r="F6" s="52" t="s">
        <v>16</v>
      </c>
      <c r="G6" s="54" t="s">
        <v>17</v>
      </c>
      <c r="H6" s="55"/>
      <c r="I6" s="56"/>
      <c r="J6" s="4" t="s">
        <v>18</v>
      </c>
      <c r="K6" s="65" t="s">
        <v>19</v>
      </c>
      <c r="L6" s="65"/>
      <c r="M6" s="59"/>
      <c r="N6" s="52"/>
      <c r="O6" s="52"/>
      <c r="P6" s="52"/>
      <c r="Q6" s="63"/>
    </row>
    <row r="7" spans="1:17" ht="26.25" thickBot="1">
      <c r="A7" s="81"/>
      <c r="B7" s="53"/>
      <c r="C7" s="53"/>
      <c r="D7" s="53"/>
      <c r="E7" s="53"/>
      <c r="F7" s="53"/>
      <c r="G7" s="18" t="s">
        <v>20</v>
      </c>
      <c r="H7" s="18" t="s">
        <v>165</v>
      </c>
      <c r="I7" s="18" t="s">
        <v>21</v>
      </c>
      <c r="J7" s="18" t="s">
        <v>21</v>
      </c>
      <c r="K7" s="18" t="s">
        <v>22</v>
      </c>
      <c r="L7" s="18" t="s">
        <v>23</v>
      </c>
      <c r="M7" s="60"/>
      <c r="N7" s="53"/>
      <c r="O7" s="53"/>
      <c r="P7" s="53"/>
      <c r="Q7" s="64"/>
    </row>
    <row r="8" spans="1:17" ht="32.25" customHeight="1">
      <c r="A8" s="75" t="s">
        <v>197</v>
      </c>
      <c r="B8" s="75"/>
      <c r="C8" s="75"/>
      <c r="D8" s="75"/>
      <c r="E8" s="75"/>
      <c r="F8" s="75"/>
      <c r="G8" s="75"/>
      <c r="H8" s="75"/>
      <c r="I8" s="75"/>
      <c r="J8" s="75"/>
      <c r="K8" s="75"/>
      <c r="L8" s="75"/>
      <c r="M8" s="75"/>
      <c r="N8" s="75"/>
      <c r="O8" s="75"/>
      <c r="P8" s="75"/>
      <c r="Q8" s="75"/>
    </row>
    <row r="9" spans="1:17" ht="24.75" customHeight="1">
      <c r="A9" s="3" t="s">
        <v>71</v>
      </c>
      <c r="B9" s="3">
        <v>260</v>
      </c>
      <c r="C9" s="3">
        <v>360</v>
      </c>
      <c r="D9" s="24">
        <v>290</v>
      </c>
      <c r="E9" s="25" t="s">
        <v>3</v>
      </c>
      <c r="F9" s="25">
        <v>2</v>
      </c>
      <c r="G9" s="25">
        <v>1</v>
      </c>
      <c r="H9" s="25" t="s">
        <v>3</v>
      </c>
      <c r="I9" s="25"/>
      <c r="J9" s="25" t="s">
        <v>3</v>
      </c>
      <c r="K9" s="25">
        <v>2.5</v>
      </c>
      <c r="L9" s="25" t="s">
        <v>3</v>
      </c>
      <c r="M9" s="26">
        <v>0.03</v>
      </c>
      <c r="N9" s="25">
        <v>16</v>
      </c>
      <c r="O9" s="25" t="s">
        <v>1</v>
      </c>
      <c r="P9" s="27">
        <v>1</v>
      </c>
      <c r="Q9" s="29">
        <v>5882</v>
      </c>
    </row>
    <row r="10" spans="1:17" ht="24.75" customHeight="1">
      <c r="A10" s="4" t="s">
        <v>72</v>
      </c>
      <c r="B10" s="4">
        <v>310</v>
      </c>
      <c r="C10" s="4">
        <v>430</v>
      </c>
      <c r="D10" s="28">
        <v>375</v>
      </c>
      <c r="E10" s="20" t="s">
        <v>3</v>
      </c>
      <c r="F10" s="20">
        <v>2</v>
      </c>
      <c r="G10" s="20">
        <v>1</v>
      </c>
      <c r="H10" s="20" t="s">
        <v>3</v>
      </c>
      <c r="I10" s="20"/>
      <c r="J10" s="20" t="s">
        <v>3</v>
      </c>
      <c r="K10" s="20">
        <v>2.5</v>
      </c>
      <c r="L10" s="20" t="s">
        <v>3</v>
      </c>
      <c r="M10" s="21">
        <v>0.05</v>
      </c>
      <c r="N10" s="20">
        <v>22.5</v>
      </c>
      <c r="O10" s="20" t="s">
        <v>1</v>
      </c>
      <c r="P10" s="22">
        <v>1</v>
      </c>
      <c r="Q10" s="17">
        <v>7000</v>
      </c>
    </row>
    <row r="11" spans="1:17" ht="24.75" customHeight="1">
      <c r="A11" s="4" t="s">
        <v>73</v>
      </c>
      <c r="B11" s="4">
        <v>620</v>
      </c>
      <c r="C11" s="4">
        <v>430</v>
      </c>
      <c r="D11" s="28">
        <v>375</v>
      </c>
      <c r="E11" s="20" t="s">
        <v>3</v>
      </c>
      <c r="F11" s="20">
        <v>2</v>
      </c>
      <c r="G11" s="20">
        <v>1</v>
      </c>
      <c r="H11" s="20" t="s">
        <v>3</v>
      </c>
      <c r="I11" s="20"/>
      <c r="J11" s="20" t="s">
        <v>3</v>
      </c>
      <c r="K11" s="20">
        <v>2.5</v>
      </c>
      <c r="L11" s="20" t="s">
        <v>3</v>
      </c>
      <c r="M11" s="21">
        <v>0.1</v>
      </c>
      <c r="N11" s="20">
        <v>41</v>
      </c>
      <c r="O11" s="20">
        <v>1</v>
      </c>
      <c r="P11" s="22">
        <v>1</v>
      </c>
      <c r="Q11" s="17">
        <v>10469</v>
      </c>
    </row>
    <row r="12" spans="1:17" ht="24.75" customHeight="1">
      <c r="A12" s="4" t="s">
        <v>74</v>
      </c>
      <c r="B12" s="4">
        <v>900</v>
      </c>
      <c r="C12" s="4">
        <v>475</v>
      </c>
      <c r="D12" s="28">
        <v>400</v>
      </c>
      <c r="E12" s="20" t="s">
        <v>3</v>
      </c>
      <c r="F12" s="20">
        <v>2</v>
      </c>
      <c r="G12" s="20">
        <v>1</v>
      </c>
      <c r="H12" s="20" t="s">
        <v>3</v>
      </c>
      <c r="I12" s="20"/>
      <c r="J12" s="20" t="s">
        <v>3</v>
      </c>
      <c r="K12" s="20">
        <v>2.5</v>
      </c>
      <c r="L12" s="20" t="s">
        <v>3</v>
      </c>
      <c r="M12" s="21">
        <v>0.17</v>
      </c>
      <c r="N12" s="20">
        <v>65</v>
      </c>
      <c r="O12" s="20">
        <v>1</v>
      </c>
      <c r="P12" s="22">
        <v>1</v>
      </c>
      <c r="Q12" s="17">
        <v>14608</v>
      </c>
    </row>
    <row r="13" spans="1:17" ht="24.75" customHeight="1">
      <c r="A13" s="4" t="s">
        <v>75</v>
      </c>
      <c r="B13" s="4">
        <v>1200</v>
      </c>
      <c r="C13" s="4">
        <v>475</v>
      </c>
      <c r="D13" s="28">
        <v>400</v>
      </c>
      <c r="E13" s="20" t="s">
        <v>3</v>
      </c>
      <c r="F13" s="20">
        <v>2</v>
      </c>
      <c r="G13" s="20">
        <v>1</v>
      </c>
      <c r="H13" s="20" t="s">
        <v>3</v>
      </c>
      <c r="I13" s="20"/>
      <c r="J13" s="20" t="s">
        <v>3</v>
      </c>
      <c r="K13" s="20">
        <v>2.5</v>
      </c>
      <c r="L13" s="20" t="s">
        <v>3</v>
      </c>
      <c r="M13" s="21">
        <v>0.23</v>
      </c>
      <c r="N13" s="20">
        <v>90</v>
      </c>
      <c r="O13" s="20">
        <v>1</v>
      </c>
      <c r="P13" s="22">
        <v>2</v>
      </c>
      <c r="Q13" s="17">
        <v>18350</v>
      </c>
    </row>
    <row r="14" spans="1:17" ht="31.5" customHeight="1">
      <c r="A14" s="4" t="s">
        <v>76</v>
      </c>
      <c r="B14" s="4">
        <v>1200</v>
      </c>
      <c r="C14" s="4">
        <v>475</v>
      </c>
      <c r="D14" s="28">
        <v>400</v>
      </c>
      <c r="E14" s="20" t="s">
        <v>3</v>
      </c>
      <c r="F14" s="20">
        <v>2</v>
      </c>
      <c r="G14" s="20">
        <v>2</v>
      </c>
      <c r="H14" s="20" t="s">
        <v>3</v>
      </c>
      <c r="I14" s="20"/>
      <c r="J14" s="20" t="s">
        <v>3</v>
      </c>
      <c r="K14" s="20">
        <v>2.5</v>
      </c>
      <c r="L14" s="20" t="s">
        <v>3</v>
      </c>
      <c r="M14" s="21">
        <v>0.23</v>
      </c>
      <c r="N14" s="20">
        <v>93</v>
      </c>
      <c r="O14" s="20">
        <v>1</v>
      </c>
      <c r="P14" s="22">
        <v>2</v>
      </c>
      <c r="Q14" s="17">
        <v>20314</v>
      </c>
    </row>
    <row r="15" spans="1:17" ht="61.5" customHeight="1">
      <c r="A15" s="76" t="s">
        <v>196</v>
      </c>
      <c r="B15" s="77"/>
      <c r="C15" s="77"/>
      <c r="D15" s="77"/>
      <c r="E15" s="77"/>
      <c r="F15" s="77"/>
      <c r="G15" s="77"/>
      <c r="H15" s="77"/>
      <c r="I15" s="77"/>
      <c r="J15" s="77"/>
      <c r="K15" s="77"/>
      <c r="L15" s="77"/>
      <c r="M15" s="77"/>
      <c r="N15" s="77"/>
      <c r="O15" s="77"/>
      <c r="P15" s="77"/>
      <c r="Q15" s="78"/>
    </row>
    <row r="16" spans="1:17" ht="24.75" customHeight="1">
      <c r="A16" s="4" t="s">
        <v>25</v>
      </c>
      <c r="B16" s="4">
        <v>645</v>
      </c>
      <c r="C16" s="4">
        <v>450</v>
      </c>
      <c r="D16" s="4">
        <v>395</v>
      </c>
      <c r="E16" s="4">
        <v>4</v>
      </c>
      <c r="F16" s="4" t="s">
        <v>24</v>
      </c>
      <c r="G16" s="4">
        <v>1</v>
      </c>
      <c r="H16" s="4" t="s">
        <v>24</v>
      </c>
      <c r="I16" s="4"/>
      <c r="J16" s="4" t="s">
        <v>24</v>
      </c>
      <c r="K16" s="4">
        <v>2</v>
      </c>
      <c r="L16" s="4">
        <v>1.5</v>
      </c>
      <c r="M16" s="30">
        <f>0.645*0.45*0.395</f>
        <v>0.11464875000000001</v>
      </c>
      <c r="N16" s="4" t="s">
        <v>26</v>
      </c>
      <c r="O16" s="4" t="s">
        <v>24</v>
      </c>
      <c r="P16" s="4">
        <v>1</v>
      </c>
      <c r="Q16" s="23">
        <v>13334</v>
      </c>
    </row>
    <row r="17" spans="1:17" ht="24.75" customHeight="1">
      <c r="A17" s="4" t="s">
        <v>27</v>
      </c>
      <c r="B17" s="4">
        <v>645</v>
      </c>
      <c r="C17" s="4">
        <v>450</v>
      </c>
      <c r="D17" s="4">
        <v>395</v>
      </c>
      <c r="E17" s="4">
        <v>4</v>
      </c>
      <c r="F17" s="4" t="s">
        <v>24</v>
      </c>
      <c r="G17" s="4">
        <v>1</v>
      </c>
      <c r="H17" s="4" t="s">
        <v>24</v>
      </c>
      <c r="I17" s="4"/>
      <c r="J17" s="4" t="s">
        <v>24</v>
      </c>
      <c r="K17" s="4">
        <v>2</v>
      </c>
      <c r="L17" s="4">
        <v>1.5</v>
      </c>
      <c r="M17" s="30">
        <v>0.11</v>
      </c>
      <c r="N17" s="4" t="s">
        <v>28</v>
      </c>
      <c r="O17" s="4">
        <v>1</v>
      </c>
      <c r="P17" s="4">
        <v>1</v>
      </c>
      <c r="Q17" s="23">
        <v>13685</v>
      </c>
    </row>
    <row r="18" spans="1:17" ht="24.75" customHeight="1">
      <c r="A18" s="4" t="s">
        <v>29</v>
      </c>
      <c r="B18" s="4">
        <v>645</v>
      </c>
      <c r="C18" s="4">
        <v>450</v>
      </c>
      <c r="D18" s="4">
        <v>395</v>
      </c>
      <c r="E18" s="4">
        <v>4</v>
      </c>
      <c r="F18" s="4" t="s">
        <v>24</v>
      </c>
      <c r="G18" s="4">
        <v>1</v>
      </c>
      <c r="H18" s="4" t="s">
        <v>24</v>
      </c>
      <c r="I18" s="4" t="s">
        <v>24</v>
      </c>
      <c r="J18" s="4">
        <v>1</v>
      </c>
      <c r="K18" s="4">
        <v>2</v>
      </c>
      <c r="L18" s="4">
        <v>1.5</v>
      </c>
      <c r="M18" s="30">
        <v>0.11</v>
      </c>
      <c r="N18" s="4" t="s">
        <v>28</v>
      </c>
      <c r="O18" s="4">
        <v>1</v>
      </c>
      <c r="P18" s="4">
        <v>1</v>
      </c>
      <c r="Q18" s="23">
        <v>22945</v>
      </c>
    </row>
    <row r="19" spans="1:17" ht="24.75" customHeight="1">
      <c r="A19" s="4" t="s">
        <v>132</v>
      </c>
      <c r="B19" s="4">
        <v>645</v>
      </c>
      <c r="C19" s="4">
        <v>450</v>
      </c>
      <c r="D19" s="4">
        <v>395</v>
      </c>
      <c r="E19" s="4">
        <v>4</v>
      </c>
      <c r="F19" s="4" t="s">
        <v>24</v>
      </c>
      <c r="G19" s="4">
        <v>1</v>
      </c>
      <c r="H19" s="4" t="s">
        <v>24</v>
      </c>
      <c r="I19" s="4">
        <v>1</v>
      </c>
      <c r="J19" s="4" t="s">
        <v>24</v>
      </c>
      <c r="K19" s="4">
        <v>2</v>
      </c>
      <c r="L19" s="4">
        <v>1.5</v>
      </c>
      <c r="M19" s="30">
        <v>0.11</v>
      </c>
      <c r="N19" s="4" t="s">
        <v>28</v>
      </c>
      <c r="O19" s="4">
        <v>1</v>
      </c>
      <c r="P19" s="4">
        <v>1</v>
      </c>
      <c r="Q19" s="23">
        <v>16841</v>
      </c>
    </row>
    <row r="20" spans="1:17" ht="24.75" customHeight="1">
      <c r="A20" s="4" t="s">
        <v>30</v>
      </c>
      <c r="B20" s="4">
        <v>745</v>
      </c>
      <c r="C20" s="4">
        <v>500</v>
      </c>
      <c r="D20" s="4">
        <v>445</v>
      </c>
      <c r="E20" s="4">
        <v>6</v>
      </c>
      <c r="F20" s="4" t="s">
        <v>24</v>
      </c>
      <c r="G20" s="4">
        <v>1</v>
      </c>
      <c r="H20" s="4" t="s">
        <v>24</v>
      </c>
      <c r="I20" s="4" t="s">
        <v>24</v>
      </c>
      <c r="J20" s="4" t="s">
        <v>24</v>
      </c>
      <c r="K20" s="4">
        <v>2</v>
      </c>
      <c r="L20" s="4">
        <v>1.5</v>
      </c>
      <c r="M20" s="30">
        <f>0.745*0.5*0.445</f>
        <v>0.1657625</v>
      </c>
      <c r="N20" s="4" t="s">
        <v>31</v>
      </c>
      <c r="O20" s="4">
        <v>1</v>
      </c>
      <c r="P20" s="4">
        <v>1</v>
      </c>
      <c r="Q20" s="23">
        <v>15910</v>
      </c>
    </row>
    <row r="21" spans="1:17" ht="24.75" customHeight="1">
      <c r="A21" s="4" t="s">
        <v>32</v>
      </c>
      <c r="B21" s="4">
        <v>745</v>
      </c>
      <c r="C21" s="4">
        <v>500</v>
      </c>
      <c r="D21" s="4">
        <v>445</v>
      </c>
      <c r="E21" s="4">
        <v>6</v>
      </c>
      <c r="F21" s="4" t="s">
        <v>24</v>
      </c>
      <c r="G21" s="4">
        <v>1</v>
      </c>
      <c r="H21" s="4" t="s">
        <v>24</v>
      </c>
      <c r="I21" s="4" t="s">
        <v>24</v>
      </c>
      <c r="J21" s="4">
        <v>1</v>
      </c>
      <c r="K21" s="4">
        <v>2</v>
      </c>
      <c r="L21" s="4">
        <v>1.5</v>
      </c>
      <c r="M21" s="30">
        <v>0.17</v>
      </c>
      <c r="N21" s="4" t="s">
        <v>31</v>
      </c>
      <c r="O21" s="4">
        <v>1</v>
      </c>
      <c r="P21" s="4">
        <v>1</v>
      </c>
      <c r="Q21" s="23">
        <v>22017</v>
      </c>
    </row>
    <row r="22" spans="1:17" ht="24.75" customHeight="1">
      <c r="A22" s="4" t="s">
        <v>133</v>
      </c>
      <c r="B22" s="4">
        <v>745</v>
      </c>
      <c r="C22" s="4">
        <v>500</v>
      </c>
      <c r="D22" s="4">
        <v>445</v>
      </c>
      <c r="E22" s="4">
        <v>6</v>
      </c>
      <c r="F22" s="4" t="s">
        <v>24</v>
      </c>
      <c r="G22" s="4">
        <v>1</v>
      </c>
      <c r="H22" s="4" t="s">
        <v>24</v>
      </c>
      <c r="I22" s="4">
        <v>1</v>
      </c>
      <c r="J22" s="4" t="s">
        <v>24</v>
      </c>
      <c r="K22" s="4">
        <v>2</v>
      </c>
      <c r="L22" s="4">
        <v>1.5</v>
      </c>
      <c r="M22" s="30">
        <v>0.17</v>
      </c>
      <c r="N22" s="4" t="s">
        <v>31</v>
      </c>
      <c r="O22" s="4">
        <v>1</v>
      </c>
      <c r="P22" s="4">
        <v>1</v>
      </c>
      <c r="Q22" s="23">
        <v>18269</v>
      </c>
    </row>
    <row r="23" spans="1:17" ht="24.75" customHeight="1">
      <c r="A23" s="4" t="s">
        <v>33</v>
      </c>
      <c r="B23" s="4">
        <v>945</v>
      </c>
      <c r="C23" s="4">
        <v>500</v>
      </c>
      <c r="D23" s="4">
        <v>445</v>
      </c>
      <c r="E23" s="4">
        <v>8</v>
      </c>
      <c r="F23" s="4" t="s">
        <v>24</v>
      </c>
      <c r="G23" s="4">
        <v>1</v>
      </c>
      <c r="H23" s="4" t="s">
        <v>24</v>
      </c>
      <c r="I23" s="4" t="s">
        <v>24</v>
      </c>
      <c r="J23" s="4" t="s">
        <v>24</v>
      </c>
      <c r="K23" s="4">
        <v>2</v>
      </c>
      <c r="L23" s="4">
        <v>1.5</v>
      </c>
      <c r="M23" s="30">
        <v>0.21</v>
      </c>
      <c r="N23" s="4" t="s">
        <v>34</v>
      </c>
      <c r="O23" s="4">
        <v>1</v>
      </c>
      <c r="P23" s="4">
        <v>1</v>
      </c>
      <c r="Q23" s="23">
        <v>20793</v>
      </c>
    </row>
    <row r="24" spans="1:17" ht="24.75" customHeight="1">
      <c r="A24" s="4" t="s">
        <v>35</v>
      </c>
      <c r="B24" s="4">
        <v>945</v>
      </c>
      <c r="C24" s="4">
        <v>500</v>
      </c>
      <c r="D24" s="4">
        <v>445</v>
      </c>
      <c r="E24" s="4">
        <v>8</v>
      </c>
      <c r="F24" s="4" t="s">
        <v>24</v>
      </c>
      <c r="G24" s="4">
        <v>1</v>
      </c>
      <c r="H24" s="4" t="s">
        <v>24</v>
      </c>
      <c r="I24" s="4" t="s">
        <v>24</v>
      </c>
      <c r="J24" s="4">
        <v>1</v>
      </c>
      <c r="K24" s="4">
        <v>2</v>
      </c>
      <c r="L24" s="4">
        <v>1.5</v>
      </c>
      <c r="M24" s="30">
        <v>0.21</v>
      </c>
      <c r="N24" s="4" t="s">
        <v>34</v>
      </c>
      <c r="O24" s="4">
        <v>1</v>
      </c>
      <c r="P24" s="4">
        <v>1</v>
      </c>
      <c r="Q24" s="23">
        <v>26024</v>
      </c>
    </row>
    <row r="25" spans="1:17" ht="24.75" customHeight="1">
      <c r="A25" s="4" t="s">
        <v>134</v>
      </c>
      <c r="B25" s="4">
        <v>945</v>
      </c>
      <c r="C25" s="4">
        <v>500</v>
      </c>
      <c r="D25" s="4">
        <v>445</v>
      </c>
      <c r="E25" s="4">
        <v>8</v>
      </c>
      <c r="F25" s="4" t="s">
        <v>24</v>
      </c>
      <c r="G25" s="4">
        <v>1</v>
      </c>
      <c r="H25" s="4" t="s">
        <v>24</v>
      </c>
      <c r="I25" s="4">
        <v>1</v>
      </c>
      <c r="J25" s="4" t="s">
        <v>24</v>
      </c>
      <c r="K25" s="4">
        <v>2</v>
      </c>
      <c r="L25" s="4">
        <v>1.5</v>
      </c>
      <c r="M25" s="30">
        <v>0.21</v>
      </c>
      <c r="N25" s="4" t="s">
        <v>34</v>
      </c>
      <c r="O25" s="4">
        <v>1</v>
      </c>
      <c r="P25" s="4">
        <v>1</v>
      </c>
      <c r="Q25" s="23">
        <v>22446</v>
      </c>
    </row>
    <row r="26" spans="1:17" ht="24.75" customHeight="1">
      <c r="A26" s="4" t="s">
        <v>42</v>
      </c>
      <c r="B26" s="4">
        <v>645</v>
      </c>
      <c r="C26" s="4">
        <v>450</v>
      </c>
      <c r="D26" s="4">
        <v>395</v>
      </c>
      <c r="E26" s="4">
        <v>3</v>
      </c>
      <c r="F26" s="4" t="s">
        <v>24</v>
      </c>
      <c r="G26" s="4" t="s">
        <v>24</v>
      </c>
      <c r="H26" s="4">
        <v>1</v>
      </c>
      <c r="I26" s="4" t="s">
        <v>24</v>
      </c>
      <c r="J26" s="4" t="s">
        <v>24</v>
      </c>
      <c r="K26" s="4">
        <v>2</v>
      </c>
      <c r="L26" s="4">
        <v>1.5</v>
      </c>
      <c r="M26" s="30">
        <v>0.11</v>
      </c>
      <c r="N26" s="4" t="s">
        <v>28</v>
      </c>
      <c r="O26" s="4">
        <v>1</v>
      </c>
      <c r="P26" s="4">
        <v>1</v>
      </c>
      <c r="Q26" s="23">
        <v>16360</v>
      </c>
    </row>
    <row r="27" spans="1:17" ht="24.75" customHeight="1">
      <c r="A27" s="4" t="s">
        <v>43</v>
      </c>
      <c r="B27" s="4">
        <v>360</v>
      </c>
      <c r="C27" s="4">
        <v>450</v>
      </c>
      <c r="D27" s="4">
        <v>395</v>
      </c>
      <c r="E27" s="4">
        <v>2</v>
      </c>
      <c r="F27" s="4" t="s">
        <v>24</v>
      </c>
      <c r="G27" s="4">
        <v>1</v>
      </c>
      <c r="H27" s="4" t="s">
        <v>24</v>
      </c>
      <c r="I27" s="4" t="s">
        <v>24</v>
      </c>
      <c r="J27" s="4" t="s">
        <v>24</v>
      </c>
      <c r="K27" s="4">
        <v>2</v>
      </c>
      <c r="L27" s="4">
        <v>1.5</v>
      </c>
      <c r="M27" s="30">
        <v>0.06</v>
      </c>
      <c r="N27" s="4" t="s">
        <v>41</v>
      </c>
      <c r="O27" s="4" t="s">
        <v>24</v>
      </c>
      <c r="P27" s="4">
        <v>1</v>
      </c>
      <c r="Q27" s="23">
        <v>7280</v>
      </c>
    </row>
    <row r="28" spans="1:17" ht="24.75" customHeight="1">
      <c r="A28" s="4" t="s">
        <v>44</v>
      </c>
      <c r="B28" s="4">
        <v>360</v>
      </c>
      <c r="C28" s="4">
        <v>450</v>
      </c>
      <c r="D28" s="4">
        <v>395</v>
      </c>
      <c r="E28" s="4">
        <v>2</v>
      </c>
      <c r="F28" s="4" t="s">
        <v>24</v>
      </c>
      <c r="G28" s="4">
        <v>1</v>
      </c>
      <c r="H28" s="4" t="s">
        <v>24</v>
      </c>
      <c r="I28" s="4" t="s">
        <v>24</v>
      </c>
      <c r="J28" s="4" t="s">
        <v>24</v>
      </c>
      <c r="K28" s="4">
        <v>2</v>
      </c>
      <c r="L28" s="4">
        <v>1.5</v>
      </c>
      <c r="M28" s="30">
        <v>0.06</v>
      </c>
      <c r="N28" s="4" t="s">
        <v>41</v>
      </c>
      <c r="O28" s="4">
        <v>1</v>
      </c>
      <c r="P28" s="4">
        <v>1</v>
      </c>
      <c r="Q28" s="23">
        <v>9754</v>
      </c>
    </row>
    <row r="29" spans="1:17" ht="24.75" customHeight="1">
      <c r="A29" s="4" t="s">
        <v>45</v>
      </c>
      <c r="B29" s="4">
        <v>1245</v>
      </c>
      <c r="C29" s="4">
        <v>500</v>
      </c>
      <c r="D29" s="4">
        <v>445</v>
      </c>
      <c r="E29" s="4">
        <v>4</v>
      </c>
      <c r="F29" s="4" t="s">
        <v>24</v>
      </c>
      <c r="G29" s="4">
        <v>1</v>
      </c>
      <c r="H29" s="4" t="s">
        <v>3</v>
      </c>
      <c r="I29" s="4" t="s">
        <v>24</v>
      </c>
      <c r="J29" s="4" t="s">
        <v>24</v>
      </c>
      <c r="K29" s="4">
        <v>2</v>
      </c>
      <c r="L29" s="4">
        <v>1.5</v>
      </c>
      <c r="M29" s="30">
        <f>1.25*0.5*0.445</f>
        <v>0.278125</v>
      </c>
      <c r="N29" s="4" t="s">
        <v>46</v>
      </c>
      <c r="O29" s="4">
        <v>1</v>
      </c>
      <c r="P29" s="4">
        <v>2</v>
      </c>
      <c r="Q29" s="31">
        <v>18852</v>
      </c>
    </row>
    <row r="30" spans="1:17" ht="24.75" customHeight="1">
      <c r="A30" s="4" t="s">
        <v>47</v>
      </c>
      <c r="B30" s="4">
        <v>1245</v>
      </c>
      <c r="C30" s="4">
        <v>500</v>
      </c>
      <c r="D30" s="4">
        <v>445</v>
      </c>
      <c r="E30" s="4">
        <v>4</v>
      </c>
      <c r="F30" s="4" t="s">
        <v>24</v>
      </c>
      <c r="G30" s="4">
        <v>1</v>
      </c>
      <c r="H30" s="4" t="s">
        <v>24</v>
      </c>
      <c r="I30" s="4" t="s">
        <v>24</v>
      </c>
      <c r="J30" s="4">
        <v>1</v>
      </c>
      <c r="K30" s="4">
        <v>2</v>
      </c>
      <c r="L30" s="4">
        <v>1.5</v>
      </c>
      <c r="M30" s="30">
        <v>0.28</v>
      </c>
      <c r="N30" s="4" t="s">
        <v>46</v>
      </c>
      <c r="O30" s="4">
        <v>1</v>
      </c>
      <c r="P30" s="4">
        <v>2</v>
      </c>
      <c r="Q30" s="23">
        <v>28198</v>
      </c>
    </row>
    <row r="31" spans="1:17" ht="24.75" customHeight="1">
      <c r="A31" s="4" t="s">
        <v>135</v>
      </c>
      <c r="B31" s="4">
        <v>1245</v>
      </c>
      <c r="C31" s="4">
        <v>500</v>
      </c>
      <c r="D31" s="4">
        <v>445</v>
      </c>
      <c r="E31" s="4">
        <v>4</v>
      </c>
      <c r="F31" s="4" t="s">
        <v>24</v>
      </c>
      <c r="G31" s="4">
        <v>1</v>
      </c>
      <c r="H31" s="4" t="s">
        <v>24</v>
      </c>
      <c r="I31" s="4">
        <v>1</v>
      </c>
      <c r="J31" s="4" t="s">
        <v>24</v>
      </c>
      <c r="K31" s="4">
        <v>2</v>
      </c>
      <c r="L31" s="4">
        <v>1.5</v>
      </c>
      <c r="M31" s="30">
        <v>0.28</v>
      </c>
      <c r="N31" s="4" t="s">
        <v>46</v>
      </c>
      <c r="O31" s="4">
        <v>1</v>
      </c>
      <c r="P31" s="4">
        <v>2</v>
      </c>
      <c r="Q31" s="23">
        <v>24542</v>
      </c>
    </row>
    <row r="32" spans="1:17" ht="24.75" customHeight="1">
      <c r="A32" s="4" t="s">
        <v>36</v>
      </c>
      <c r="B32" s="4">
        <v>1210</v>
      </c>
      <c r="C32" s="4">
        <v>450</v>
      </c>
      <c r="D32" s="4">
        <v>395</v>
      </c>
      <c r="E32" s="4">
        <v>8</v>
      </c>
      <c r="F32" s="4" t="s">
        <v>24</v>
      </c>
      <c r="G32" s="4">
        <v>2</v>
      </c>
      <c r="H32" s="4" t="s">
        <v>24</v>
      </c>
      <c r="I32" s="4" t="s">
        <v>24</v>
      </c>
      <c r="J32" s="4" t="s">
        <v>24</v>
      </c>
      <c r="K32" s="4">
        <v>2</v>
      </c>
      <c r="L32" s="4">
        <v>1.5</v>
      </c>
      <c r="M32" s="30">
        <f>1.21*0.45*0.395</f>
        <v>0.2150775</v>
      </c>
      <c r="N32" s="4" t="s">
        <v>37</v>
      </c>
      <c r="O32" s="4">
        <v>1</v>
      </c>
      <c r="P32" s="4">
        <v>2</v>
      </c>
      <c r="Q32" s="23">
        <v>21568</v>
      </c>
    </row>
    <row r="33" spans="1:17" ht="24.75" customHeight="1">
      <c r="A33" s="4" t="s">
        <v>136</v>
      </c>
      <c r="B33" s="4">
        <v>1210</v>
      </c>
      <c r="C33" s="4">
        <v>450</v>
      </c>
      <c r="D33" s="4">
        <v>395</v>
      </c>
      <c r="E33" s="4">
        <v>8</v>
      </c>
      <c r="F33" s="4" t="s">
        <v>24</v>
      </c>
      <c r="G33" s="4">
        <v>2</v>
      </c>
      <c r="H33" s="4" t="s">
        <v>24</v>
      </c>
      <c r="I33" s="4">
        <v>2</v>
      </c>
      <c r="J33" s="4" t="s">
        <v>24</v>
      </c>
      <c r="K33" s="4">
        <v>2</v>
      </c>
      <c r="L33" s="4">
        <v>1.5</v>
      </c>
      <c r="M33" s="30">
        <v>0.22</v>
      </c>
      <c r="N33" s="4" t="s">
        <v>37</v>
      </c>
      <c r="O33" s="4">
        <v>1</v>
      </c>
      <c r="P33" s="4">
        <v>2</v>
      </c>
      <c r="Q33" s="23">
        <v>32910</v>
      </c>
    </row>
    <row r="34" spans="1:17" ht="24.75" customHeight="1">
      <c r="A34" s="4" t="s">
        <v>38</v>
      </c>
      <c r="B34" s="4">
        <v>1400</v>
      </c>
      <c r="C34" s="4">
        <v>500</v>
      </c>
      <c r="D34" s="4">
        <v>445</v>
      </c>
      <c r="E34" s="4">
        <v>12</v>
      </c>
      <c r="F34" s="4" t="s">
        <v>24</v>
      </c>
      <c r="G34" s="4">
        <v>2</v>
      </c>
      <c r="H34" s="4" t="s">
        <v>24</v>
      </c>
      <c r="I34" s="4" t="s">
        <v>24</v>
      </c>
      <c r="J34" s="4" t="s">
        <v>24</v>
      </c>
      <c r="K34" s="4">
        <v>2</v>
      </c>
      <c r="L34" s="4">
        <v>1.5</v>
      </c>
      <c r="M34" s="30">
        <f>1.4*0.5*0.445</f>
        <v>0.3115</v>
      </c>
      <c r="N34" s="4" t="s">
        <v>39</v>
      </c>
      <c r="O34" s="4">
        <v>1</v>
      </c>
      <c r="P34" s="4">
        <v>2</v>
      </c>
      <c r="Q34" s="23">
        <v>23456</v>
      </c>
    </row>
    <row r="35" spans="1:17" ht="24.75" customHeight="1">
      <c r="A35" s="4" t="s">
        <v>40</v>
      </c>
      <c r="B35" s="4">
        <v>1400</v>
      </c>
      <c r="C35" s="4">
        <v>500</v>
      </c>
      <c r="D35" s="4">
        <v>445</v>
      </c>
      <c r="E35" s="4">
        <v>12</v>
      </c>
      <c r="F35" s="4" t="s">
        <v>24</v>
      </c>
      <c r="G35" s="4">
        <v>2</v>
      </c>
      <c r="H35" s="4" t="s">
        <v>24</v>
      </c>
      <c r="I35" s="4" t="s">
        <v>24</v>
      </c>
      <c r="J35" s="4">
        <v>2</v>
      </c>
      <c r="K35" s="4">
        <v>2</v>
      </c>
      <c r="L35" s="4">
        <v>1.5</v>
      </c>
      <c r="M35" s="30">
        <v>0.31</v>
      </c>
      <c r="N35" s="4" t="s">
        <v>39</v>
      </c>
      <c r="O35" s="4">
        <v>1</v>
      </c>
      <c r="P35" s="4">
        <v>2</v>
      </c>
      <c r="Q35" s="23">
        <v>42487</v>
      </c>
    </row>
    <row r="36" spans="1:17" ht="24.75" customHeight="1">
      <c r="A36" s="4" t="s">
        <v>137</v>
      </c>
      <c r="B36" s="4">
        <v>1400</v>
      </c>
      <c r="C36" s="4">
        <v>500</v>
      </c>
      <c r="D36" s="4">
        <v>445</v>
      </c>
      <c r="E36" s="4">
        <v>12</v>
      </c>
      <c r="F36" s="4" t="s">
        <v>24</v>
      </c>
      <c r="G36" s="4">
        <v>2</v>
      </c>
      <c r="H36" s="4" t="s">
        <v>24</v>
      </c>
      <c r="I36" s="4">
        <v>2</v>
      </c>
      <c r="J36" s="4" t="s">
        <v>24</v>
      </c>
      <c r="K36" s="4">
        <v>2</v>
      </c>
      <c r="L36" s="4">
        <v>1.5</v>
      </c>
      <c r="M36" s="30">
        <v>0.31</v>
      </c>
      <c r="N36" s="4" t="s">
        <v>39</v>
      </c>
      <c r="O36" s="4">
        <v>1</v>
      </c>
      <c r="P36" s="4">
        <v>2</v>
      </c>
      <c r="Q36" s="23">
        <v>34711</v>
      </c>
    </row>
    <row r="37" spans="1:17" ht="24.75" customHeight="1">
      <c r="A37" s="5"/>
      <c r="M37" s="5"/>
      <c r="Q37" s="5"/>
    </row>
  </sheetData>
  <sheetProtection/>
  <mergeCells count="23">
    <mergeCell ref="A1:Q1"/>
    <mergeCell ref="A2:Q2"/>
    <mergeCell ref="A3:Q3"/>
    <mergeCell ref="A4:Q4"/>
    <mergeCell ref="A8:Q8"/>
    <mergeCell ref="A15:Q15"/>
    <mergeCell ref="A5:A7"/>
    <mergeCell ref="B5:D5"/>
    <mergeCell ref="E5:F5"/>
    <mergeCell ref="G5:J5"/>
    <mergeCell ref="K5:L5"/>
    <mergeCell ref="M5:M7"/>
    <mergeCell ref="N5:N7"/>
    <mergeCell ref="O5:O7"/>
    <mergeCell ref="P5:P7"/>
    <mergeCell ref="Q5:Q7"/>
    <mergeCell ref="K6:L6"/>
    <mergeCell ref="B6:B7"/>
    <mergeCell ref="C6:C7"/>
    <mergeCell ref="D6:D7"/>
    <mergeCell ref="E6:E7"/>
    <mergeCell ref="F6:F7"/>
    <mergeCell ref="G6:I6"/>
  </mergeCells>
  <hyperlinks>
    <hyperlink ref="A3" r:id="rId1" display="www.yar.metall-zavod.ru"/>
    <hyperlink ref="A4:G4" r:id="rId2" display="Схема проезда:     www.kazan.metall-zavod.ru/contact.aspx"/>
  </hyperlinks>
  <printOptions/>
  <pageMargins left="0.1968503937007874" right="0.2362204724409449" top="0.5118110236220472" bottom="0.3937007874015748" header="0.1968503937007874" footer="0.1968503937007874"/>
  <pageSetup fitToHeight="1" fitToWidth="1" horizontalDpi="600" verticalDpi="600" orientation="portrait" paperSize="9" scale="78" r:id="rId4"/>
  <headerFooter alignWithMargins="0">
    <oddHeader>&amp;RПрайс-лист от 10.02.2015 г</oddHeader>
    <oddFooter>&amp;CВсе шкафы производятся и поставляются под заказ.</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view="pageBreakPreview" zoomScaleSheetLayoutView="100" zoomScalePageLayoutView="0" workbookViewId="0" topLeftCell="A26">
      <selection activeCell="Q30" sqref="Q30"/>
    </sheetView>
  </sheetViews>
  <sheetFormatPr defaultColWidth="9.00390625" defaultRowHeight="12.75"/>
  <cols>
    <col min="1" max="1" width="15.00390625" style="6" customWidth="1"/>
    <col min="2" max="12" width="6.75390625" style="5" customWidth="1"/>
    <col min="13" max="13" width="6.75390625" style="7" customWidth="1"/>
    <col min="14" max="16" width="6.75390625" style="5" customWidth="1"/>
    <col min="17" max="17" width="12.875" style="8" customWidth="1"/>
    <col min="18" max="16384" width="9.125" style="5" customWidth="1"/>
  </cols>
  <sheetData>
    <row r="1" spans="1:17" ht="61.5" customHeight="1">
      <c r="A1" s="66" t="s">
        <v>198</v>
      </c>
      <c r="B1" s="66"/>
      <c r="C1" s="66"/>
      <c r="D1" s="66"/>
      <c r="E1" s="66"/>
      <c r="F1" s="66"/>
      <c r="G1" s="66"/>
      <c r="H1" s="66"/>
      <c r="I1" s="66"/>
      <c r="J1" s="66"/>
      <c r="K1" s="66"/>
      <c r="L1" s="67"/>
      <c r="M1" s="67"/>
      <c r="N1" s="67"/>
      <c r="O1" s="67"/>
      <c r="P1" s="67"/>
      <c r="Q1" s="67"/>
    </row>
    <row r="2" spans="1:17" ht="47.25" customHeight="1">
      <c r="A2" s="68" t="s">
        <v>201</v>
      </c>
      <c r="B2" s="68"/>
      <c r="C2" s="68"/>
      <c r="D2" s="68"/>
      <c r="E2" s="68"/>
      <c r="F2" s="68"/>
      <c r="G2" s="68"/>
      <c r="H2" s="69"/>
      <c r="I2" s="69"/>
      <c r="J2" s="69"/>
      <c r="K2" s="69"/>
      <c r="L2" s="69"/>
      <c r="M2" s="69"/>
      <c r="N2" s="69"/>
      <c r="O2" s="69"/>
      <c r="P2" s="69"/>
      <c r="Q2" s="69"/>
    </row>
    <row r="3" spans="1:17" ht="12.75" customHeight="1">
      <c r="A3" s="70" t="s">
        <v>199</v>
      </c>
      <c r="B3" s="71"/>
      <c r="C3" s="71"/>
      <c r="D3" s="71"/>
      <c r="E3" s="71"/>
      <c r="F3" s="71"/>
      <c r="G3" s="71"/>
      <c r="H3" s="72"/>
      <c r="I3" s="72"/>
      <c r="J3" s="72"/>
      <c r="K3" s="72"/>
      <c r="L3" s="72"/>
      <c r="M3" s="72"/>
      <c r="N3" s="72"/>
      <c r="O3" s="72"/>
      <c r="P3" s="72"/>
      <c r="Q3" s="72"/>
    </row>
    <row r="4" spans="1:17" ht="13.5" customHeight="1">
      <c r="A4" s="73" t="s">
        <v>200</v>
      </c>
      <c r="B4" s="73"/>
      <c r="C4" s="73"/>
      <c r="D4" s="73"/>
      <c r="E4" s="73"/>
      <c r="F4" s="73"/>
      <c r="G4" s="73"/>
      <c r="H4" s="74"/>
      <c r="I4" s="74"/>
      <c r="J4" s="74"/>
      <c r="K4" s="74"/>
      <c r="L4" s="74"/>
      <c r="M4" s="74"/>
      <c r="N4" s="74"/>
      <c r="O4" s="72"/>
      <c r="P4" s="72"/>
      <c r="Q4" s="72"/>
    </row>
    <row r="5" spans="1:17" ht="30" customHeight="1">
      <c r="A5" s="65" t="s">
        <v>0</v>
      </c>
      <c r="B5" s="65" t="s">
        <v>4</v>
      </c>
      <c r="C5" s="65"/>
      <c r="D5" s="65"/>
      <c r="E5" s="65" t="s">
        <v>5</v>
      </c>
      <c r="F5" s="65"/>
      <c r="G5" s="65" t="s">
        <v>6</v>
      </c>
      <c r="H5" s="65"/>
      <c r="I5" s="65"/>
      <c r="J5" s="65"/>
      <c r="K5" s="65" t="s">
        <v>2</v>
      </c>
      <c r="L5" s="65"/>
      <c r="M5" s="82" t="s">
        <v>7</v>
      </c>
      <c r="N5" s="52" t="s">
        <v>8</v>
      </c>
      <c r="O5" s="52" t="s">
        <v>9</v>
      </c>
      <c r="P5" s="52" t="s">
        <v>10</v>
      </c>
      <c r="Q5" s="86" t="s">
        <v>176</v>
      </c>
    </row>
    <row r="6" spans="1:17" ht="25.5" customHeight="1">
      <c r="A6" s="65"/>
      <c r="B6" s="83" t="s">
        <v>12</v>
      </c>
      <c r="C6" s="83" t="s">
        <v>13</v>
      </c>
      <c r="D6" s="83" t="s">
        <v>14</v>
      </c>
      <c r="E6" s="52" t="s">
        <v>15</v>
      </c>
      <c r="F6" s="52" t="s">
        <v>16</v>
      </c>
      <c r="G6" s="65" t="s">
        <v>147</v>
      </c>
      <c r="H6" s="65"/>
      <c r="I6" s="65"/>
      <c r="J6" s="4" t="s">
        <v>148</v>
      </c>
      <c r="K6" s="65" t="s">
        <v>19</v>
      </c>
      <c r="L6" s="65"/>
      <c r="M6" s="82"/>
      <c r="N6" s="52"/>
      <c r="O6" s="52"/>
      <c r="P6" s="52"/>
      <c r="Q6" s="87"/>
    </row>
    <row r="7" spans="1:17" ht="33" customHeight="1">
      <c r="A7" s="65"/>
      <c r="B7" s="83"/>
      <c r="C7" s="83"/>
      <c r="D7" s="83"/>
      <c r="E7" s="52"/>
      <c r="F7" s="52"/>
      <c r="G7" s="4" t="s">
        <v>20</v>
      </c>
      <c r="H7" s="4" t="s">
        <v>165</v>
      </c>
      <c r="I7" s="4" t="s">
        <v>21</v>
      </c>
      <c r="J7" s="4" t="s">
        <v>21</v>
      </c>
      <c r="K7" s="4" t="s">
        <v>166</v>
      </c>
      <c r="L7" s="4" t="s">
        <v>167</v>
      </c>
      <c r="M7" s="82"/>
      <c r="N7" s="52"/>
      <c r="O7" s="52"/>
      <c r="P7" s="52"/>
      <c r="Q7" s="87"/>
    </row>
    <row r="8" spans="1:17" ht="72.75" customHeight="1">
      <c r="A8" s="84" t="s">
        <v>130</v>
      </c>
      <c r="B8" s="84"/>
      <c r="C8" s="84"/>
      <c r="D8" s="84"/>
      <c r="E8" s="84"/>
      <c r="F8" s="84"/>
      <c r="G8" s="84"/>
      <c r="H8" s="84"/>
      <c r="I8" s="84"/>
      <c r="J8" s="84"/>
      <c r="K8" s="84"/>
      <c r="L8" s="84"/>
      <c r="M8" s="84"/>
      <c r="N8" s="84"/>
      <c r="O8" s="84"/>
      <c r="P8" s="84"/>
      <c r="Q8" s="84"/>
    </row>
    <row r="9" spans="1:17" ht="24.75" customHeight="1">
      <c r="A9" s="35" t="s">
        <v>48</v>
      </c>
      <c r="B9" s="35">
        <v>645</v>
      </c>
      <c r="C9" s="35">
        <v>450</v>
      </c>
      <c r="D9" s="35">
        <v>395</v>
      </c>
      <c r="E9" s="35" t="s">
        <v>24</v>
      </c>
      <c r="F9" s="35">
        <v>5</v>
      </c>
      <c r="G9" s="35">
        <v>1</v>
      </c>
      <c r="H9" s="35" t="s">
        <v>24</v>
      </c>
      <c r="I9" s="35" t="s">
        <v>24</v>
      </c>
      <c r="J9" s="35" t="s">
        <v>24</v>
      </c>
      <c r="K9" s="35">
        <v>2</v>
      </c>
      <c r="L9" s="35">
        <v>1.5</v>
      </c>
      <c r="M9" s="36">
        <v>0.11</v>
      </c>
      <c r="N9" s="35" t="s">
        <v>28</v>
      </c>
      <c r="O9" s="35">
        <v>1</v>
      </c>
      <c r="P9" s="35">
        <v>1</v>
      </c>
      <c r="Q9" s="37">
        <v>17049</v>
      </c>
    </row>
    <row r="10" spans="1:17" ht="24.75" customHeight="1">
      <c r="A10" s="35" t="s">
        <v>49</v>
      </c>
      <c r="B10" s="35">
        <v>745</v>
      </c>
      <c r="C10" s="35">
        <v>500</v>
      </c>
      <c r="D10" s="35">
        <v>445</v>
      </c>
      <c r="E10" s="35" t="s">
        <v>24</v>
      </c>
      <c r="F10" s="35">
        <v>7</v>
      </c>
      <c r="G10" s="35">
        <v>1</v>
      </c>
      <c r="H10" s="35" t="s">
        <v>24</v>
      </c>
      <c r="I10" s="35" t="s">
        <v>24</v>
      </c>
      <c r="J10" s="35" t="s">
        <v>24</v>
      </c>
      <c r="K10" s="35">
        <v>2</v>
      </c>
      <c r="L10" s="35">
        <v>1.5</v>
      </c>
      <c r="M10" s="36">
        <v>0.17</v>
      </c>
      <c r="N10" s="35" t="s">
        <v>31</v>
      </c>
      <c r="O10" s="35">
        <v>1</v>
      </c>
      <c r="P10" s="35">
        <v>1</v>
      </c>
      <c r="Q10" s="37">
        <v>20740</v>
      </c>
    </row>
    <row r="11" spans="1:17" ht="24.75" customHeight="1">
      <c r="A11" s="35" t="s">
        <v>50</v>
      </c>
      <c r="B11" s="35">
        <v>945</v>
      </c>
      <c r="C11" s="35">
        <v>500</v>
      </c>
      <c r="D11" s="35">
        <v>445</v>
      </c>
      <c r="E11" s="35" t="s">
        <v>24</v>
      </c>
      <c r="F11" s="35">
        <v>9</v>
      </c>
      <c r="G11" s="35">
        <v>1</v>
      </c>
      <c r="H11" s="35" t="s">
        <v>24</v>
      </c>
      <c r="I11" s="35" t="s">
        <v>24</v>
      </c>
      <c r="J11" s="35" t="s">
        <v>24</v>
      </c>
      <c r="K11" s="35">
        <v>2</v>
      </c>
      <c r="L11" s="35">
        <v>1.5</v>
      </c>
      <c r="M11" s="36">
        <v>0.21</v>
      </c>
      <c r="N11" s="35" t="s">
        <v>34</v>
      </c>
      <c r="O11" s="35">
        <v>1</v>
      </c>
      <c r="P11" s="35">
        <v>1</v>
      </c>
      <c r="Q11" s="37">
        <v>25212</v>
      </c>
    </row>
    <row r="12" spans="1:17" ht="24.75" customHeight="1">
      <c r="A12" s="35" t="s">
        <v>51</v>
      </c>
      <c r="B12" s="35">
        <v>645</v>
      </c>
      <c r="C12" s="35">
        <v>450</v>
      </c>
      <c r="D12" s="35">
        <v>395</v>
      </c>
      <c r="E12" s="35" t="s">
        <v>24</v>
      </c>
      <c r="F12" s="35">
        <v>5</v>
      </c>
      <c r="G12" s="35">
        <v>1</v>
      </c>
      <c r="H12" s="35" t="s">
        <v>24</v>
      </c>
      <c r="I12" s="35" t="s">
        <v>24</v>
      </c>
      <c r="J12" s="35">
        <v>1</v>
      </c>
      <c r="K12" s="35">
        <v>2</v>
      </c>
      <c r="L12" s="35">
        <v>1.5</v>
      </c>
      <c r="M12" s="36">
        <v>0.11</v>
      </c>
      <c r="N12" s="35" t="s">
        <v>28</v>
      </c>
      <c r="O12" s="35">
        <v>1</v>
      </c>
      <c r="P12" s="35">
        <v>1</v>
      </c>
      <c r="Q12" s="37">
        <v>23751</v>
      </c>
    </row>
    <row r="13" spans="1:17" ht="24.75" customHeight="1">
      <c r="A13" s="35" t="s">
        <v>138</v>
      </c>
      <c r="B13" s="35">
        <v>645</v>
      </c>
      <c r="C13" s="35">
        <v>450</v>
      </c>
      <c r="D13" s="35">
        <v>395</v>
      </c>
      <c r="E13" s="35" t="s">
        <v>24</v>
      </c>
      <c r="F13" s="35">
        <v>5</v>
      </c>
      <c r="G13" s="35">
        <v>1</v>
      </c>
      <c r="H13" s="35" t="s">
        <v>24</v>
      </c>
      <c r="I13" s="35">
        <v>1</v>
      </c>
      <c r="J13" s="35" t="s">
        <v>24</v>
      </c>
      <c r="K13" s="35">
        <v>2</v>
      </c>
      <c r="L13" s="35">
        <v>1.5</v>
      </c>
      <c r="M13" s="36">
        <v>0.11</v>
      </c>
      <c r="N13" s="35" t="s">
        <v>28</v>
      </c>
      <c r="O13" s="35">
        <v>1</v>
      </c>
      <c r="P13" s="35">
        <v>1</v>
      </c>
      <c r="Q13" s="37">
        <v>19693</v>
      </c>
    </row>
    <row r="14" spans="1:17" ht="24.75" customHeight="1">
      <c r="A14" s="35" t="s">
        <v>52</v>
      </c>
      <c r="B14" s="35">
        <v>745</v>
      </c>
      <c r="C14" s="35">
        <v>500</v>
      </c>
      <c r="D14" s="35">
        <v>445</v>
      </c>
      <c r="E14" s="35" t="s">
        <v>24</v>
      </c>
      <c r="F14" s="35">
        <v>7</v>
      </c>
      <c r="G14" s="35">
        <v>1</v>
      </c>
      <c r="H14" s="35" t="s">
        <v>24</v>
      </c>
      <c r="I14" s="35" t="s">
        <v>24</v>
      </c>
      <c r="J14" s="35">
        <v>1</v>
      </c>
      <c r="K14" s="35">
        <v>2</v>
      </c>
      <c r="L14" s="35">
        <v>1.5</v>
      </c>
      <c r="M14" s="36">
        <v>0.17</v>
      </c>
      <c r="N14" s="35" t="s">
        <v>31</v>
      </c>
      <c r="O14" s="35">
        <v>1</v>
      </c>
      <c r="P14" s="35">
        <v>1</v>
      </c>
      <c r="Q14" s="37">
        <v>25779</v>
      </c>
    </row>
    <row r="15" spans="1:17" ht="24.75" customHeight="1">
      <c r="A15" s="35" t="s">
        <v>139</v>
      </c>
      <c r="B15" s="35">
        <v>745</v>
      </c>
      <c r="C15" s="35">
        <v>500</v>
      </c>
      <c r="D15" s="35">
        <v>445</v>
      </c>
      <c r="E15" s="35" t="s">
        <v>24</v>
      </c>
      <c r="F15" s="35">
        <v>7</v>
      </c>
      <c r="G15" s="35">
        <v>1</v>
      </c>
      <c r="H15" s="35" t="s">
        <v>24</v>
      </c>
      <c r="I15" s="35">
        <v>1</v>
      </c>
      <c r="J15" s="35" t="s">
        <v>24</v>
      </c>
      <c r="K15" s="35">
        <v>2</v>
      </c>
      <c r="L15" s="35">
        <v>1.5</v>
      </c>
      <c r="M15" s="36">
        <v>0.17</v>
      </c>
      <c r="N15" s="35" t="s">
        <v>31</v>
      </c>
      <c r="O15" s="35">
        <v>1</v>
      </c>
      <c r="P15" s="35">
        <v>1</v>
      </c>
      <c r="Q15" s="37">
        <v>21721</v>
      </c>
    </row>
    <row r="16" spans="1:17" ht="24.75" customHeight="1">
      <c r="A16" s="35" t="s">
        <v>53</v>
      </c>
      <c r="B16" s="35">
        <v>945</v>
      </c>
      <c r="C16" s="35">
        <v>500</v>
      </c>
      <c r="D16" s="35">
        <v>445</v>
      </c>
      <c r="E16" s="35" t="s">
        <v>24</v>
      </c>
      <c r="F16" s="35">
        <v>9</v>
      </c>
      <c r="G16" s="35">
        <v>1</v>
      </c>
      <c r="H16" s="35" t="s">
        <v>24</v>
      </c>
      <c r="I16" s="35" t="s">
        <v>24</v>
      </c>
      <c r="J16" s="35">
        <v>1</v>
      </c>
      <c r="K16" s="35">
        <v>2</v>
      </c>
      <c r="L16" s="35">
        <v>1.5</v>
      </c>
      <c r="M16" s="36">
        <v>0.21</v>
      </c>
      <c r="N16" s="35" t="s">
        <v>34</v>
      </c>
      <c r="O16" s="35">
        <v>1</v>
      </c>
      <c r="P16" s="35">
        <v>1</v>
      </c>
      <c r="Q16" s="37">
        <v>30663</v>
      </c>
    </row>
    <row r="17" spans="1:17" ht="24.75" customHeight="1">
      <c r="A17" s="35" t="s">
        <v>140</v>
      </c>
      <c r="B17" s="35">
        <v>945</v>
      </c>
      <c r="C17" s="35">
        <v>500</v>
      </c>
      <c r="D17" s="35">
        <v>445</v>
      </c>
      <c r="E17" s="35" t="s">
        <v>24</v>
      </c>
      <c r="F17" s="35">
        <v>9</v>
      </c>
      <c r="G17" s="35">
        <v>1</v>
      </c>
      <c r="H17" s="35" t="s">
        <v>24</v>
      </c>
      <c r="I17" s="35">
        <v>1</v>
      </c>
      <c r="J17" s="35" t="s">
        <v>24</v>
      </c>
      <c r="K17" s="35">
        <v>2</v>
      </c>
      <c r="L17" s="35">
        <v>1.5</v>
      </c>
      <c r="M17" s="36">
        <v>0.21</v>
      </c>
      <c r="N17" s="35" t="s">
        <v>34</v>
      </c>
      <c r="O17" s="35">
        <v>1</v>
      </c>
      <c r="P17" s="35">
        <v>1</v>
      </c>
      <c r="Q17" s="37">
        <v>26605</v>
      </c>
    </row>
    <row r="18" spans="1:17" ht="22.5" customHeight="1">
      <c r="A18" s="85" t="s">
        <v>54</v>
      </c>
      <c r="B18" s="85"/>
      <c r="C18" s="85"/>
      <c r="D18" s="85"/>
      <c r="E18" s="85"/>
      <c r="F18" s="85"/>
      <c r="G18" s="85"/>
      <c r="H18" s="85"/>
      <c r="I18" s="85"/>
      <c r="J18" s="85"/>
      <c r="K18" s="85"/>
      <c r="L18" s="85"/>
      <c r="M18" s="85"/>
      <c r="N18" s="85"/>
      <c r="O18" s="85"/>
      <c r="P18" s="85"/>
      <c r="Q18" s="85"/>
    </row>
    <row r="19" spans="1:17" ht="24.75" customHeight="1">
      <c r="A19" s="35" t="s">
        <v>55</v>
      </c>
      <c r="B19" s="35">
        <v>665</v>
      </c>
      <c r="C19" s="35">
        <v>470</v>
      </c>
      <c r="D19" s="35">
        <v>445</v>
      </c>
      <c r="E19" s="35" t="s">
        <v>24</v>
      </c>
      <c r="F19" s="35">
        <v>6</v>
      </c>
      <c r="G19" s="35">
        <v>1</v>
      </c>
      <c r="H19" s="35" t="s">
        <v>24</v>
      </c>
      <c r="I19" s="35" t="s">
        <v>24</v>
      </c>
      <c r="J19" s="35" t="s">
        <v>24</v>
      </c>
      <c r="K19" s="35">
        <v>2</v>
      </c>
      <c r="L19" s="35">
        <v>1.5</v>
      </c>
      <c r="M19" s="36">
        <f>0.665*0.47*0.445</f>
        <v>0.13908475</v>
      </c>
      <c r="N19" s="35" t="s">
        <v>56</v>
      </c>
      <c r="O19" s="35">
        <v>1</v>
      </c>
      <c r="P19" s="35">
        <v>1</v>
      </c>
      <c r="Q19" s="37">
        <v>18258</v>
      </c>
    </row>
    <row r="20" spans="1:17" ht="24.75" customHeight="1">
      <c r="A20" s="35" t="s">
        <v>57</v>
      </c>
      <c r="B20" s="35">
        <v>765</v>
      </c>
      <c r="C20" s="35">
        <v>520</v>
      </c>
      <c r="D20" s="35">
        <v>465</v>
      </c>
      <c r="E20" s="35" t="s">
        <v>24</v>
      </c>
      <c r="F20" s="35">
        <v>6</v>
      </c>
      <c r="G20" s="35">
        <v>1</v>
      </c>
      <c r="H20" s="35" t="s">
        <v>24</v>
      </c>
      <c r="I20" s="35" t="s">
        <v>24</v>
      </c>
      <c r="J20" s="35" t="s">
        <v>24</v>
      </c>
      <c r="K20" s="35">
        <v>2</v>
      </c>
      <c r="L20" s="35">
        <v>1.5</v>
      </c>
      <c r="M20" s="36">
        <f>0.765*0.52*0.465</f>
        <v>0.18497700000000003</v>
      </c>
      <c r="N20" s="35" t="s">
        <v>58</v>
      </c>
      <c r="O20" s="35">
        <v>1</v>
      </c>
      <c r="P20" s="35">
        <v>1</v>
      </c>
      <c r="Q20" s="37">
        <v>20915</v>
      </c>
    </row>
    <row r="21" spans="1:17" ht="24.75" customHeight="1">
      <c r="A21" s="35" t="s">
        <v>59</v>
      </c>
      <c r="B21" s="35">
        <v>965</v>
      </c>
      <c r="C21" s="35">
        <v>520</v>
      </c>
      <c r="D21" s="35">
        <v>465</v>
      </c>
      <c r="E21" s="35" t="s">
        <v>24</v>
      </c>
      <c r="F21" s="35">
        <v>8</v>
      </c>
      <c r="G21" s="35">
        <v>1</v>
      </c>
      <c r="H21" s="35" t="s">
        <v>24</v>
      </c>
      <c r="I21" s="35" t="s">
        <v>24</v>
      </c>
      <c r="J21" s="35" t="s">
        <v>24</v>
      </c>
      <c r="K21" s="35">
        <v>2</v>
      </c>
      <c r="L21" s="35">
        <v>1.5</v>
      </c>
      <c r="M21" s="36">
        <f>0.965*0.52*0.465</f>
        <v>0.23333700000000002</v>
      </c>
      <c r="N21" s="35" t="s">
        <v>60</v>
      </c>
      <c r="O21" s="35">
        <v>1</v>
      </c>
      <c r="P21" s="35">
        <v>1</v>
      </c>
      <c r="Q21" s="37">
        <v>25611</v>
      </c>
    </row>
    <row r="22" spans="1:17" ht="24.75" customHeight="1">
      <c r="A22" s="35" t="s">
        <v>61</v>
      </c>
      <c r="B22" s="35">
        <v>665</v>
      </c>
      <c r="C22" s="35">
        <v>470</v>
      </c>
      <c r="D22" s="35">
        <v>445</v>
      </c>
      <c r="E22" s="35" t="s">
        <v>24</v>
      </c>
      <c r="F22" s="35">
        <v>6</v>
      </c>
      <c r="G22" s="35">
        <v>1</v>
      </c>
      <c r="H22" s="35" t="s">
        <v>24</v>
      </c>
      <c r="I22" s="35" t="s">
        <v>24</v>
      </c>
      <c r="J22" s="35">
        <v>1</v>
      </c>
      <c r="K22" s="35">
        <v>2</v>
      </c>
      <c r="L22" s="35">
        <v>1.5</v>
      </c>
      <c r="M22" s="36">
        <v>0.14</v>
      </c>
      <c r="N22" s="35" t="s">
        <v>56</v>
      </c>
      <c r="O22" s="35">
        <v>1</v>
      </c>
      <c r="P22" s="35">
        <v>1</v>
      </c>
      <c r="Q22" s="37">
        <v>27678</v>
      </c>
    </row>
    <row r="23" spans="1:17" ht="24.75" customHeight="1">
      <c r="A23" s="35" t="s">
        <v>141</v>
      </c>
      <c r="B23" s="35">
        <v>665</v>
      </c>
      <c r="C23" s="35">
        <v>470</v>
      </c>
      <c r="D23" s="35">
        <v>445</v>
      </c>
      <c r="E23" s="35" t="s">
        <v>24</v>
      </c>
      <c r="F23" s="35">
        <v>6</v>
      </c>
      <c r="G23" s="35">
        <v>1</v>
      </c>
      <c r="H23" s="35" t="s">
        <v>24</v>
      </c>
      <c r="I23" s="35">
        <v>1</v>
      </c>
      <c r="J23" s="35" t="s">
        <v>24</v>
      </c>
      <c r="K23" s="35">
        <v>2</v>
      </c>
      <c r="L23" s="35">
        <v>1.5</v>
      </c>
      <c r="M23" s="36">
        <v>0.14</v>
      </c>
      <c r="N23" s="35" t="s">
        <v>56</v>
      </c>
      <c r="O23" s="35">
        <v>1</v>
      </c>
      <c r="P23" s="35">
        <v>1</v>
      </c>
      <c r="Q23" s="37">
        <v>23621</v>
      </c>
    </row>
    <row r="24" spans="1:17" ht="24.75" customHeight="1">
      <c r="A24" s="35" t="s">
        <v>142</v>
      </c>
      <c r="B24" s="35">
        <v>765</v>
      </c>
      <c r="C24" s="35">
        <v>520</v>
      </c>
      <c r="D24" s="35">
        <v>465</v>
      </c>
      <c r="E24" s="35" t="s">
        <v>24</v>
      </c>
      <c r="F24" s="35">
        <v>6</v>
      </c>
      <c r="G24" s="35">
        <v>1</v>
      </c>
      <c r="H24" s="35" t="s">
        <v>24</v>
      </c>
      <c r="I24" s="35">
        <v>1</v>
      </c>
      <c r="J24" s="35" t="s">
        <v>24</v>
      </c>
      <c r="K24" s="35">
        <v>2</v>
      </c>
      <c r="L24" s="35">
        <v>1.5</v>
      </c>
      <c r="M24" s="36">
        <v>0.18</v>
      </c>
      <c r="N24" s="35" t="s">
        <v>58</v>
      </c>
      <c r="O24" s="35">
        <v>1</v>
      </c>
      <c r="P24" s="35">
        <v>1</v>
      </c>
      <c r="Q24" s="37">
        <v>22756</v>
      </c>
    </row>
    <row r="25" spans="1:17" ht="24.75" customHeight="1">
      <c r="A25" s="35" t="s">
        <v>143</v>
      </c>
      <c r="B25" s="35">
        <v>965</v>
      </c>
      <c r="C25" s="35">
        <v>520</v>
      </c>
      <c r="D25" s="35">
        <v>465</v>
      </c>
      <c r="E25" s="35" t="s">
        <v>24</v>
      </c>
      <c r="F25" s="35">
        <v>10</v>
      </c>
      <c r="G25" s="35">
        <v>1</v>
      </c>
      <c r="H25" s="35" t="s">
        <v>24</v>
      </c>
      <c r="I25" s="35">
        <v>1</v>
      </c>
      <c r="J25" s="35" t="s">
        <v>24</v>
      </c>
      <c r="K25" s="35">
        <v>2</v>
      </c>
      <c r="L25" s="35">
        <v>1.5</v>
      </c>
      <c r="M25" s="36">
        <v>0.23</v>
      </c>
      <c r="N25" s="35" t="s">
        <v>60</v>
      </c>
      <c r="O25" s="35">
        <v>1</v>
      </c>
      <c r="P25" s="35">
        <v>1</v>
      </c>
      <c r="Q25" s="37">
        <v>31014</v>
      </c>
    </row>
    <row r="26" spans="1:17" ht="90" customHeight="1">
      <c r="A26" s="84" t="s">
        <v>131</v>
      </c>
      <c r="B26" s="84"/>
      <c r="C26" s="84"/>
      <c r="D26" s="84"/>
      <c r="E26" s="84"/>
      <c r="F26" s="84"/>
      <c r="G26" s="84"/>
      <c r="H26" s="84"/>
      <c r="I26" s="84"/>
      <c r="J26" s="84"/>
      <c r="K26" s="84"/>
      <c r="L26" s="84"/>
      <c r="M26" s="84"/>
      <c r="N26" s="84"/>
      <c r="O26" s="84"/>
      <c r="P26" s="84"/>
      <c r="Q26" s="84"/>
    </row>
    <row r="27" spans="1:17" ht="24.75" customHeight="1">
      <c r="A27" s="35" t="s">
        <v>62</v>
      </c>
      <c r="B27" s="35">
        <v>685</v>
      </c>
      <c r="C27" s="35">
        <v>490</v>
      </c>
      <c r="D27" s="35">
        <v>435</v>
      </c>
      <c r="E27" s="35" t="s">
        <v>24</v>
      </c>
      <c r="F27" s="35">
        <v>5</v>
      </c>
      <c r="G27" s="35">
        <v>1</v>
      </c>
      <c r="H27" s="35" t="s">
        <v>24</v>
      </c>
      <c r="I27" s="35" t="s">
        <v>24</v>
      </c>
      <c r="J27" s="35" t="s">
        <v>24</v>
      </c>
      <c r="K27" s="35">
        <v>2</v>
      </c>
      <c r="L27" s="35">
        <v>1.5</v>
      </c>
      <c r="M27" s="36">
        <f>0.685*0.49*0.435</f>
        <v>0.14600775</v>
      </c>
      <c r="N27" s="35" t="s">
        <v>63</v>
      </c>
      <c r="O27" s="35">
        <v>1</v>
      </c>
      <c r="P27" s="35">
        <v>1</v>
      </c>
      <c r="Q27" s="37">
        <v>18077</v>
      </c>
    </row>
    <row r="28" spans="1:17" ht="24.75" customHeight="1">
      <c r="A28" s="35" t="s">
        <v>64</v>
      </c>
      <c r="B28" s="35">
        <v>785</v>
      </c>
      <c r="C28" s="35">
        <v>540</v>
      </c>
      <c r="D28" s="35">
        <v>485</v>
      </c>
      <c r="E28" s="35" t="s">
        <v>24</v>
      </c>
      <c r="F28" s="35">
        <v>7</v>
      </c>
      <c r="G28" s="35">
        <v>1</v>
      </c>
      <c r="H28" s="35" t="s">
        <v>24</v>
      </c>
      <c r="I28" s="35" t="s">
        <v>24</v>
      </c>
      <c r="J28" s="35" t="s">
        <v>24</v>
      </c>
      <c r="K28" s="35">
        <v>2</v>
      </c>
      <c r="L28" s="35">
        <v>1.5</v>
      </c>
      <c r="M28" s="36">
        <f>0.785*0.54*0.485</f>
        <v>0.2055915</v>
      </c>
      <c r="N28" s="35" t="s">
        <v>65</v>
      </c>
      <c r="O28" s="35">
        <v>1</v>
      </c>
      <c r="P28" s="35">
        <v>1</v>
      </c>
      <c r="Q28" s="37">
        <v>20793</v>
      </c>
    </row>
    <row r="29" spans="1:17" ht="24.75" customHeight="1">
      <c r="A29" s="35" t="s">
        <v>66</v>
      </c>
      <c r="B29" s="35">
        <v>985</v>
      </c>
      <c r="C29" s="35">
        <v>540</v>
      </c>
      <c r="D29" s="35">
        <v>485</v>
      </c>
      <c r="E29" s="35" t="s">
        <v>24</v>
      </c>
      <c r="F29" s="35">
        <v>9</v>
      </c>
      <c r="G29" s="35">
        <v>1</v>
      </c>
      <c r="H29" s="35" t="s">
        <v>24</v>
      </c>
      <c r="I29" s="35" t="s">
        <v>24</v>
      </c>
      <c r="J29" s="35" t="s">
        <v>24</v>
      </c>
      <c r="K29" s="35">
        <v>2</v>
      </c>
      <c r="L29" s="35">
        <v>1.5</v>
      </c>
      <c r="M29" s="36">
        <f>0.985*0.54*0.485</f>
        <v>0.2579715</v>
      </c>
      <c r="N29" s="35" t="s">
        <v>67</v>
      </c>
      <c r="O29" s="35">
        <v>1</v>
      </c>
      <c r="P29" s="35">
        <v>1</v>
      </c>
      <c r="Q29" s="37">
        <v>25893</v>
      </c>
    </row>
    <row r="30" spans="1:17" ht="24.75" customHeight="1">
      <c r="A30" s="35" t="s">
        <v>68</v>
      </c>
      <c r="B30" s="35">
        <v>685</v>
      </c>
      <c r="C30" s="35">
        <v>490</v>
      </c>
      <c r="D30" s="35">
        <v>435</v>
      </c>
      <c r="E30" s="35" t="s">
        <v>24</v>
      </c>
      <c r="F30" s="35">
        <v>5</v>
      </c>
      <c r="G30" s="35">
        <v>1</v>
      </c>
      <c r="H30" s="35" t="s">
        <v>24</v>
      </c>
      <c r="I30" s="35" t="s">
        <v>24</v>
      </c>
      <c r="J30" s="35">
        <v>1</v>
      </c>
      <c r="K30" s="35">
        <v>2</v>
      </c>
      <c r="L30" s="35">
        <v>1.5</v>
      </c>
      <c r="M30" s="36">
        <v>0.15</v>
      </c>
      <c r="N30" s="35" t="s">
        <v>63</v>
      </c>
      <c r="O30" s="35">
        <v>1</v>
      </c>
      <c r="P30" s="35">
        <v>1</v>
      </c>
      <c r="Q30" s="37">
        <v>25149</v>
      </c>
    </row>
    <row r="31" spans="1:17" ht="24.75" customHeight="1">
      <c r="A31" s="35" t="s">
        <v>144</v>
      </c>
      <c r="B31" s="35">
        <v>685</v>
      </c>
      <c r="C31" s="35">
        <v>490</v>
      </c>
      <c r="D31" s="35">
        <v>435</v>
      </c>
      <c r="E31" s="35" t="s">
        <v>24</v>
      </c>
      <c r="F31" s="35">
        <v>5</v>
      </c>
      <c r="G31" s="35">
        <v>1</v>
      </c>
      <c r="H31" s="35" t="s">
        <v>24</v>
      </c>
      <c r="I31" s="35">
        <v>1</v>
      </c>
      <c r="J31" s="35" t="s">
        <v>24</v>
      </c>
      <c r="K31" s="35">
        <v>2</v>
      </c>
      <c r="L31" s="35">
        <v>1.5</v>
      </c>
      <c r="M31" s="36">
        <v>0.15</v>
      </c>
      <c r="N31" s="35" t="s">
        <v>63</v>
      </c>
      <c r="O31" s="35">
        <v>1</v>
      </c>
      <c r="P31" s="35">
        <v>1</v>
      </c>
      <c r="Q31" s="37">
        <v>21091</v>
      </c>
    </row>
    <row r="32" spans="1:17" ht="24.75" customHeight="1">
      <c r="A32" s="35" t="s">
        <v>69</v>
      </c>
      <c r="B32" s="35">
        <v>785</v>
      </c>
      <c r="C32" s="35">
        <v>540</v>
      </c>
      <c r="D32" s="35">
        <v>485</v>
      </c>
      <c r="E32" s="35" t="s">
        <v>24</v>
      </c>
      <c r="F32" s="35">
        <v>7</v>
      </c>
      <c r="G32" s="35">
        <v>1</v>
      </c>
      <c r="H32" s="35" t="s">
        <v>24</v>
      </c>
      <c r="I32" s="35" t="s">
        <v>24</v>
      </c>
      <c r="J32" s="35">
        <v>1</v>
      </c>
      <c r="K32" s="35">
        <v>2</v>
      </c>
      <c r="L32" s="35">
        <v>1.5</v>
      </c>
      <c r="M32" s="36">
        <v>0.21</v>
      </c>
      <c r="N32" s="35" t="s">
        <v>65</v>
      </c>
      <c r="O32" s="35">
        <v>1</v>
      </c>
      <c r="P32" s="35">
        <v>1</v>
      </c>
      <c r="Q32" s="37">
        <v>26933</v>
      </c>
    </row>
    <row r="33" spans="1:17" ht="24.75" customHeight="1">
      <c r="A33" s="35" t="s">
        <v>145</v>
      </c>
      <c r="B33" s="35">
        <v>785</v>
      </c>
      <c r="C33" s="35">
        <v>540</v>
      </c>
      <c r="D33" s="35">
        <v>485</v>
      </c>
      <c r="E33" s="35" t="s">
        <v>24</v>
      </c>
      <c r="F33" s="35">
        <v>7</v>
      </c>
      <c r="G33" s="35">
        <v>1</v>
      </c>
      <c r="H33" s="35" t="s">
        <v>24</v>
      </c>
      <c r="I33" s="35">
        <v>1</v>
      </c>
      <c r="J33" s="35" t="s">
        <v>24</v>
      </c>
      <c r="K33" s="35">
        <v>2</v>
      </c>
      <c r="L33" s="35">
        <v>1.5</v>
      </c>
      <c r="M33" s="36">
        <v>0.21</v>
      </c>
      <c r="N33" s="35" t="s">
        <v>65</v>
      </c>
      <c r="O33" s="35">
        <v>1</v>
      </c>
      <c r="P33" s="35">
        <v>1</v>
      </c>
      <c r="Q33" s="37">
        <v>22875</v>
      </c>
    </row>
    <row r="34" spans="1:17" ht="24.75" customHeight="1">
      <c r="A34" s="35" t="s">
        <v>70</v>
      </c>
      <c r="B34" s="35">
        <v>985</v>
      </c>
      <c r="C34" s="35">
        <v>540</v>
      </c>
      <c r="D34" s="35">
        <v>485</v>
      </c>
      <c r="E34" s="35" t="s">
        <v>24</v>
      </c>
      <c r="F34" s="35">
        <v>9</v>
      </c>
      <c r="G34" s="35">
        <v>1</v>
      </c>
      <c r="H34" s="35" t="s">
        <v>24</v>
      </c>
      <c r="I34" s="35" t="s">
        <v>24</v>
      </c>
      <c r="J34" s="35">
        <v>1</v>
      </c>
      <c r="K34" s="35">
        <v>2</v>
      </c>
      <c r="L34" s="35">
        <v>1.5</v>
      </c>
      <c r="M34" s="36">
        <v>0.26</v>
      </c>
      <c r="N34" s="35" t="s">
        <v>67</v>
      </c>
      <c r="O34" s="35">
        <v>1</v>
      </c>
      <c r="P34" s="35">
        <v>1</v>
      </c>
      <c r="Q34" s="37">
        <v>32081</v>
      </c>
    </row>
    <row r="35" spans="1:17" ht="24.75" customHeight="1">
      <c r="A35" s="35" t="s">
        <v>146</v>
      </c>
      <c r="B35" s="35">
        <v>985</v>
      </c>
      <c r="C35" s="35">
        <v>540</v>
      </c>
      <c r="D35" s="35">
        <v>485</v>
      </c>
      <c r="E35" s="35" t="s">
        <v>24</v>
      </c>
      <c r="F35" s="35">
        <v>9</v>
      </c>
      <c r="G35" s="35">
        <v>1</v>
      </c>
      <c r="H35" s="35" t="s">
        <v>24</v>
      </c>
      <c r="I35" s="35">
        <v>1</v>
      </c>
      <c r="J35" s="35" t="s">
        <v>24</v>
      </c>
      <c r="K35" s="35">
        <v>2</v>
      </c>
      <c r="L35" s="35">
        <v>1.5</v>
      </c>
      <c r="M35" s="36">
        <v>0.26</v>
      </c>
      <c r="N35" s="35" t="s">
        <v>67</v>
      </c>
      <c r="O35" s="35">
        <v>1</v>
      </c>
      <c r="P35" s="35">
        <v>1</v>
      </c>
      <c r="Q35" s="37">
        <v>28023</v>
      </c>
    </row>
    <row r="36" spans="1:17" ht="84.75" customHeight="1">
      <c r="A36" s="84" t="s">
        <v>174</v>
      </c>
      <c r="B36" s="84"/>
      <c r="C36" s="84"/>
      <c r="D36" s="84"/>
      <c r="E36" s="84"/>
      <c r="F36" s="84"/>
      <c r="G36" s="84"/>
      <c r="H36" s="84"/>
      <c r="I36" s="84"/>
      <c r="J36" s="84"/>
      <c r="K36" s="84"/>
      <c r="L36" s="84"/>
      <c r="M36" s="84"/>
      <c r="N36" s="84"/>
      <c r="O36" s="84"/>
      <c r="P36" s="84"/>
      <c r="Q36" s="84"/>
    </row>
    <row r="37" spans="1:17" ht="24.75" customHeight="1">
      <c r="A37" s="41" t="s">
        <v>168</v>
      </c>
      <c r="B37" s="38">
        <v>785</v>
      </c>
      <c r="C37" s="38">
        <v>540</v>
      </c>
      <c r="D37" s="39">
        <v>490</v>
      </c>
      <c r="E37" s="35" t="s">
        <v>24</v>
      </c>
      <c r="F37" s="35"/>
      <c r="G37" s="35">
        <v>1</v>
      </c>
      <c r="H37" s="35" t="s">
        <v>24</v>
      </c>
      <c r="I37" s="35"/>
      <c r="J37" s="35" t="s">
        <v>24</v>
      </c>
      <c r="K37" s="35"/>
      <c r="L37" s="35"/>
      <c r="M37" s="40">
        <v>0.207711</v>
      </c>
      <c r="N37" s="38">
        <v>175</v>
      </c>
      <c r="O37" s="35">
        <v>1</v>
      </c>
      <c r="P37" s="35">
        <v>1</v>
      </c>
      <c r="Q37" s="37">
        <v>23390</v>
      </c>
    </row>
    <row r="38" spans="1:17" ht="24.75" customHeight="1">
      <c r="A38" s="41" t="s">
        <v>169</v>
      </c>
      <c r="B38" s="38">
        <v>785</v>
      </c>
      <c r="C38" s="38">
        <v>540</v>
      </c>
      <c r="D38" s="39">
        <v>490</v>
      </c>
      <c r="E38" s="35" t="s">
        <v>24</v>
      </c>
      <c r="F38" s="35"/>
      <c r="G38" s="35"/>
      <c r="H38" s="35" t="s">
        <v>24</v>
      </c>
      <c r="I38" s="35">
        <v>1</v>
      </c>
      <c r="J38" s="35" t="s">
        <v>24</v>
      </c>
      <c r="K38" s="35"/>
      <c r="L38" s="35"/>
      <c r="M38" s="40">
        <v>0.207711</v>
      </c>
      <c r="N38" s="38">
        <v>175</v>
      </c>
      <c r="O38" s="35">
        <v>1</v>
      </c>
      <c r="P38" s="35">
        <v>1</v>
      </c>
      <c r="Q38" s="37">
        <v>28847</v>
      </c>
    </row>
    <row r="39" spans="1:17" ht="24.75" customHeight="1">
      <c r="A39" s="41" t="s">
        <v>170</v>
      </c>
      <c r="B39" s="38">
        <v>985</v>
      </c>
      <c r="C39" s="38">
        <v>540</v>
      </c>
      <c r="D39" s="39">
        <v>490</v>
      </c>
      <c r="E39" s="35" t="s">
        <v>24</v>
      </c>
      <c r="F39" s="35"/>
      <c r="G39" s="35">
        <v>1</v>
      </c>
      <c r="H39" s="35" t="s">
        <v>24</v>
      </c>
      <c r="I39" s="35"/>
      <c r="J39" s="35" t="s">
        <v>24</v>
      </c>
      <c r="K39" s="35"/>
      <c r="L39" s="35"/>
      <c r="M39" s="40">
        <v>0.260631</v>
      </c>
      <c r="N39" s="38">
        <v>205</v>
      </c>
      <c r="O39" s="35">
        <v>1</v>
      </c>
      <c r="P39" s="35">
        <v>1</v>
      </c>
      <c r="Q39" s="37">
        <v>30507</v>
      </c>
    </row>
    <row r="40" spans="1:17" ht="24.75" customHeight="1">
      <c r="A40" s="41" t="s">
        <v>171</v>
      </c>
      <c r="B40" s="38">
        <v>985</v>
      </c>
      <c r="C40" s="38">
        <v>540</v>
      </c>
      <c r="D40" s="39">
        <v>490</v>
      </c>
      <c r="E40" s="35" t="s">
        <v>24</v>
      </c>
      <c r="F40" s="35"/>
      <c r="G40" s="35"/>
      <c r="H40" s="35" t="s">
        <v>24</v>
      </c>
      <c r="I40" s="35">
        <v>1</v>
      </c>
      <c r="J40" s="35" t="s">
        <v>24</v>
      </c>
      <c r="K40" s="35"/>
      <c r="L40" s="35"/>
      <c r="M40" s="40">
        <v>0.260631</v>
      </c>
      <c r="N40" s="38">
        <v>205</v>
      </c>
      <c r="O40" s="35">
        <v>1</v>
      </c>
      <c r="P40" s="35">
        <v>1</v>
      </c>
      <c r="Q40" s="37">
        <v>35964</v>
      </c>
    </row>
    <row r="41" spans="1:17" ht="24.75" customHeight="1">
      <c r="A41" s="41" t="s">
        <v>172</v>
      </c>
      <c r="B41" s="38">
        <v>685</v>
      </c>
      <c r="C41" s="38">
        <v>540</v>
      </c>
      <c r="D41" s="39">
        <v>490</v>
      </c>
      <c r="E41" s="35" t="s">
        <v>24</v>
      </c>
      <c r="F41" s="35"/>
      <c r="G41" s="35">
        <v>1</v>
      </c>
      <c r="H41" s="35" t="s">
        <v>24</v>
      </c>
      <c r="I41" s="35"/>
      <c r="J41" s="35" t="s">
        <v>24</v>
      </c>
      <c r="K41" s="35"/>
      <c r="L41" s="35"/>
      <c r="M41" s="40">
        <v>0.181251</v>
      </c>
      <c r="N41" s="38">
        <v>155</v>
      </c>
      <c r="O41" s="35">
        <v>1</v>
      </c>
      <c r="P41" s="35">
        <v>1</v>
      </c>
      <c r="Q41" s="37">
        <v>21513</v>
      </c>
    </row>
    <row r="42" spans="1:17" ht="24.75" customHeight="1">
      <c r="A42" s="41" t="s">
        <v>173</v>
      </c>
      <c r="B42" s="38">
        <v>685</v>
      </c>
      <c r="C42" s="38">
        <v>540</v>
      </c>
      <c r="D42" s="39">
        <v>490</v>
      </c>
      <c r="E42" s="35" t="s">
        <v>24</v>
      </c>
      <c r="F42" s="35"/>
      <c r="G42" s="35"/>
      <c r="H42" s="35" t="s">
        <v>24</v>
      </c>
      <c r="I42" s="35">
        <v>1</v>
      </c>
      <c r="J42" s="35" t="s">
        <v>24</v>
      </c>
      <c r="K42" s="35"/>
      <c r="L42" s="35"/>
      <c r="M42" s="40">
        <v>0.181251</v>
      </c>
      <c r="N42" s="38">
        <v>155</v>
      </c>
      <c r="O42" s="35">
        <v>1</v>
      </c>
      <c r="P42" s="35">
        <v>1</v>
      </c>
      <c r="Q42" s="37">
        <v>26970</v>
      </c>
    </row>
  </sheetData>
  <sheetProtection/>
  <mergeCells count="25">
    <mergeCell ref="A26:Q26"/>
    <mergeCell ref="Q5:Q7"/>
    <mergeCell ref="N5:N7"/>
    <mergeCell ref="O5:O7"/>
    <mergeCell ref="E6:E7"/>
    <mergeCell ref="F6:F7"/>
    <mergeCell ref="P5:P7"/>
    <mergeCell ref="K5:L5"/>
    <mergeCell ref="K6:L6"/>
    <mergeCell ref="A1:Q1"/>
    <mergeCell ref="A2:Q2"/>
    <mergeCell ref="G6:I6"/>
    <mergeCell ref="A8:Q8"/>
    <mergeCell ref="A36:Q36"/>
    <mergeCell ref="A5:A7"/>
    <mergeCell ref="B5:D5"/>
    <mergeCell ref="E5:F5"/>
    <mergeCell ref="A3:Q3"/>
    <mergeCell ref="A18:Q18"/>
    <mergeCell ref="A4:Q4"/>
    <mergeCell ref="M5:M7"/>
    <mergeCell ref="B6:B7"/>
    <mergeCell ref="C6:C7"/>
    <mergeCell ref="D6:D7"/>
    <mergeCell ref="G5:J5"/>
  </mergeCells>
  <hyperlinks>
    <hyperlink ref="A3" r:id="rId1" display="www.yar.metall-zavod.ru"/>
    <hyperlink ref="A4:G4" r:id="rId2" display="Схема проезда:     www.kazan.metall-zavod.ru/contact.aspx"/>
  </hyperlinks>
  <printOptions/>
  <pageMargins left="0.2755905511811024" right="0.2362204724409449" top="0.5118110236220472" bottom="0.5118110236220472" header="0.11811023622047245" footer="0.1968503937007874"/>
  <pageSetup fitToHeight="2" fitToWidth="1" horizontalDpi="1200" verticalDpi="1200" orientation="portrait" paperSize="9" scale="77" r:id="rId4"/>
  <headerFooter alignWithMargins="0">
    <oddHeader>&amp;RПрайс-лист от 10.02.2015 г</oddHeader>
    <oddFooter>&amp;CВсе позиции поставляются под заказ.</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Q26"/>
  <sheetViews>
    <sheetView view="pageBreakPreview" zoomScaleSheetLayoutView="100" zoomScalePageLayoutView="0" workbookViewId="0" topLeftCell="A18">
      <selection activeCell="H23" sqref="H23"/>
    </sheetView>
  </sheetViews>
  <sheetFormatPr defaultColWidth="9.00390625" defaultRowHeight="12.75"/>
  <cols>
    <col min="1" max="1" width="23.375" style="9" customWidth="1"/>
    <col min="2" max="2" width="39.375" style="10" customWidth="1"/>
    <col min="3" max="7" width="7.75390625" style="11" customWidth="1"/>
    <col min="8" max="8" width="13.00390625" style="1" customWidth="1"/>
  </cols>
  <sheetData>
    <row r="1" spans="1:8" ht="60" customHeight="1">
      <c r="A1" s="66" t="s">
        <v>203</v>
      </c>
      <c r="B1" s="66"/>
      <c r="C1" s="66"/>
      <c r="D1" s="66"/>
      <c r="E1" s="66"/>
      <c r="F1" s="66"/>
      <c r="G1" s="66"/>
      <c r="H1" s="66"/>
    </row>
    <row r="2" spans="1:17" ht="49.5" customHeight="1">
      <c r="A2" s="94" t="s">
        <v>202</v>
      </c>
      <c r="B2" s="94"/>
      <c r="C2" s="94"/>
      <c r="D2" s="94"/>
      <c r="E2" s="94"/>
      <c r="F2" s="94"/>
      <c r="G2" s="94"/>
      <c r="H2" s="95"/>
      <c r="I2" s="95"/>
      <c r="J2" s="95"/>
      <c r="K2" s="95"/>
      <c r="L2" s="95"/>
      <c r="M2" s="95"/>
      <c r="N2" s="95"/>
      <c r="O2" s="95"/>
      <c r="P2" s="95"/>
      <c r="Q2" s="95"/>
    </row>
    <row r="3" spans="1:8" ht="13.5" customHeight="1">
      <c r="A3" s="70" t="s">
        <v>199</v>
      </c>
      <c r="B3" s="72"/>
      <c r="C3" s="72"/>
      <c r="D3" s="72"/>
      <c r="E3" s="72"/>
      <c r="F3" s="72"/>
      <c r="G3" s="72"/>
      <c r="H3" s="72"/>
    </row>
    <row r="4" spans="1:8" ht="14.25" customHeight="1">
      <c r="A4" s="73" t="s">
        <v>200</v>
      </c>
      <c r="B4" s="72"/>
      <c r="C4" s="72"/>
      <c r="D4" s="72"/>
      <c r="E4" s="72"/>
      <c r="F4" s="72"/>
      <c r="G4" s="72"/>
      <c r="H4" s="72"/>
    </row>
    <row r="5" spans="1:8" ht="18" customHeight="1">
      <c r="A5" s="91" t="s">
        <v>175</v>
      </c>
      <c r="B5" s="91"/>
      <c r="C5" s="91"/>
      <c r="D5" s="91"/>
      <c r="E5" s="91"/>
      <c r="F5" s="91"/>
      <c r="G5" s="91"/>
      <c r="H5" s="91"/>
    </row>
    <row r="6" spans="1:8" ht="48" customHeight="1">
      <c r="A6" s="87" t="s">
        <v>0</v>
      </c>
      <c r="B6" s="65" t="s">
        <v>79</v>
      </c>
      <c r="C6" s="88" t="s">
        <v>80</v>
      </c>
      <c r="D6" s="88" t="s">
        <v>81</v>
      </c>
      <c r="E6" s="88" t="s">
        <v>82</v>
      </c>
      <c r="F6" s="88" t="s">
        <v>83</v>
      </c>
      <c r="G6" s="90" t="s">
        <v>84</v>
      </c>
      <c r="H6" s="92" t="s">
        <v>176</v>
      </c>
    </row>
    <row r="7" spans="1:8" ht="29.25" customHeight="1">
      <c r="A7" s="87"/>
      <c r="B7" s="65"/>
      <c r="C7" s="89"/>
      <c r="D7" s="89"/>
      <c r="E7" s="89"/>
      <c r="F7" s="89"/>
      <c r="G7" s="90"/>
      <c r="H7" s="93"/>
    </row>
    <row r="8" spans="1:8" ht="20.25" customHeight="1">
      <c r="A8" s="85" t="s">
        <v>101</v>
      </c>
      <c r="B8" s="85"/>
      <c r="C8" s="85"/>
      <c r="D8" s="85"/>
      <c r="E8" s="85"/>
      <c r="F8" s="85"/>
      <c r="G8" s="85"/>
      <c r="H8" s="85"/>
    </row>
    <row r="9" spans="1:8" ht="31.5" customHeight="1">
      <c r="A9" s="96" t="s">
        <v>149</v>
      </c>
      <c r="B9" s="96"/>
      <c r="C9" s="96"/>
      <c r="D9" s="96"/>
      <c r="E9" s="96"/>
      <c r="F9" s="96"/>
      <c r="G9" s="96"/>
      <c r="H9" s="96"/>
    </row>
    <row r="10" spans="1:8" ht="21.75" customHeight="1">
      <c r="A10" s="96" t="s">
        <v>92</v>
      </c>
      <c r="B10" s="96"/>
      <c r="C10" s="96"/>
      <c r="D10" s="96"/>
      <c r="E10" s="96"/>
      <c r="F10" s="96"/>
      <c r="G10" s="96"/>
      <c r="H10" s="96"/>
    </row>
    <row r="11" spans="1:8" ht="39.75" customHeight="1">
      <c r="A11" s="42" t="s">
        <v>85</v>
      </c>
      <c r="B11" s="44" t="s">
        <v>86</v>
      </c>
      <c r="C11" s="2">
        <v>5</v>
      </c>
      <c r="D11" s="2">
        <v>2.5</v>
      </c>
      <c r="E11" s="2">
        <v>2</v>
      </c>
      <c r="F11" s="2">
        <v>40</v>
      </c>
      <c r="G11" s="2">
        <v>19</v>
      </c>
      <c r="H11" s="23">
        <v>7880</v>
      </c>
    </row>
    <row r="12" spans="1:8" ht="51.75" customHeight="1">
      <c r="A12" s="42" t="s">
        <v>77</v>
      </c>
      <c r="B12" s="44" t="s">
        <v>87</v>
      </c>
      <c r="C12" s="2">
        <v>5</v>
      </c>
      <c r="D12" s="2">
        <v>2.5</v>
      </c>
      <c r="E12" s="2">
        <v>2</v>
      </c>
      <c r="F12" s="2">
        <v>40</v>
      </c>
      <c r="G12" s="2">
        <v>19</v>
      </c>
      <c r="H12" s="23">
        <v>12901</v>
      </c>
    </row>
    <row r="13" spans="1:8" ht="39.75" customHeight="1">
      <c r="A13" s="42" t="s">
        <v>88</v>
      </c>
      <c r="B13" s="44" t="s">
        <v>89</v>
      </c>
      <c r="C13" s="2">
        <v>5</v>
      </c>
      <c r="D13" s="2">
        <v>2.5</v>
      </c>
      <c r="E13" s="2">
        <v>2</v>
      </c>
      <c r="F13" s="2">
        <v>56</v>
      </c>
      <c r="G13" s="2">
        <v>27</v>
      </c>
      <c r="H13" s="23">
        <v>9734</v>
      </c>
    </row>
    <row r="14" spans="1:8" ht="39.75" customHeight="1">
      <c r="A14" s="42" t="s">
        <v>116</v>
      </c>
      <c r="B14" s="44" t="s">
        <v>118</v>
      </c>
      <c r="C14" s="2">
        <v>5</v>
      </c>
      <c r="D14" s="2">
        <v>2.5</v>
      </c>
      <c r="E14" s="2">
        <v>2</v>
      </c>
      <c r="F14" s="2">
        <v>56</v>
      </c>
      <c r="G14" s="2">
        <v>28</v>
      </c>
      <c r="H14" s="23">
        <v>10290</v>
      </c>
    </row>
    <row r="15" spans="1:8" ht="51.75" customHeight="1">
      <c r="A15" s="42" t="s">
        <v>78</v>
      </c>
      <c r="B15" s="44" t="s">
        <v>90</v>
      </c>
      <c r="C15" s="2">
        <v>5</v>
      </c>
      <c r="D15" s="2">
        <v>2.5</v>
      </c>
      <c r="E15" s="2">
        <v>2</v>
      </c>
      <c r="F15" s="2">
        <v>56</v>
      </c>
      <c r="G15" s="2">
        <v>27</v>
      </c>
      <c r="H15" s="23">
        <v>13686</v>
      </c>
    </row>
    <row r="16" spans="1:8" ht="51.75" customHeight="1">
      <c r="A16" s="42" t="s">
        <v>117</v>
      </c>
      <c r="B16" s="44" t="s">
        <v>119</v>
      </c>
      <c r="C16" s="2">
        <v>5</v>
      </c>
      <c r="D16" s="2">
        <v>2.5</v>
      </c>
      <c r="E16" s="2">
        <v>2</v>
      </c>
      <c r="F16" s="2">
        <v>56</v>
      </c>
      <c r="G16" s="2">
        <v>28</v>
      </c>
      <c r="H16" s="23">
        <v>14676</v>
      </c>
    </row>
    <row r="17" spans="1:8" ht="36" customHeight="1">
      <c r="A17" s="41" t="s">
        <v>151</v>
      </c>
      <c r="B17" s="44" t="s">
        <v>152</v>
      </c>
      <c r="C17" s="2">
        <v>5</v>
      </c>
      <c r="D17" s="2">
        <v>2.5</v>
      </c>
      <c r="E17" s="2">
        <v>4</v>
      </c>
      <c r="F17" s="2">
        <v>86</v>
      </c>
      <c r="G17" s="2">
        <v>40</v>
      </c>
      <c r="H17" s="23">
        <v>12308</v>
      </c>
    </row>
    <row r="18" spans="1:8" ht="36" customHeight="1">
      <c r="A18" s="41" t="s">
        <v>153</v>
      </c>
      <c r="B18" s="44" t="s">
        <v>152</v>
      </c>
      <c r="C18" s="2">
        <v>5</v>
      </c>
      <c r="D18" s="2">
        <v>2.5</v>
      </c>
      <c r="E18" s="2">
        <v>4</v>
      </c>
      <c r="F18" s="2">
        <v>86</v>
      </c>
      <c r="G18" s="2">
        <v>44</v>
      </c>
      <c r="H18" s="23">
        <v>18254</v>
      </c>
    </row>
    <row r="19" spans="1:8" ht="51.75" customHeight="1">
      <c r="A19" s="42" t="s">
        <v>164</v>
      </c>
      <c r="B19" s="44" t="s">
        <v>93</v>
      </c>
      <c r="C19" s="2">
        <v>5</v>
      </c>
      <c r="D19" s="2">
        <v>2.5</v>
      </c>
      <c r="E19" s="2">
        <v>8</v>
      </c>
      <c r="F19" s="2">
        <v>172</v>
      </c>
      <c r="G19" s="2">
        <v>76</v>
      </c>
      <c r="H19" s="23">
        <v>34659</v>
      </c>
    </row>
    <row r="20" spans="1:8" ht="51.75" customHeight="1">
      <c r="A20" s="42" t="s">
        <v>150</v>
      </c>
      <c r="B20" s="44" t="s">
        <v>120</v>
      </c>
      <c r="C20" s="2">
        <v>5</v>
      </c>
      <c r="D20" s="2">
        <v>2.5</v>
      </c>
      <c r="E20" s="2">
        <v>6</v>
      </c>
      <c r="F20" s="2">
        <v>140</v>
      </c>
      <c r="G20" s="2">
        <v>65</v>
      </c>
      <c r="H20" s="23">
        <v>32699</v>
      </c>
    </row>
    <row r="21" spans="1:8" ht="36" customHeight="1">
      <c r="A21" s="42" t="s">
        <v>156</v>
      </c>
      <c r="B21" s="44" t="s">
        <v>158</v>
      </c>
      <c r="C21" s="2">
        <v>5</v>
      </c>
      <c r="D21" s="2">
        <v>2.5</v>
      </c>
      <c r="E21" s="2">
        <v>4</v>
      </c>
      <c r="F21" s="2">
        <v>140</v>
      </c>
      <c r="G21" s="2">
        <v>56</v>
      </c>
      <c r="H21" s="23">
        <v>18866</v>
      </c>
    </row>
    <row r="22" spans="1:8" ht="36" customHeight="1">
      <c r="A22" s="42" t="s">
        <v>157</v>
      </c>
      <c r="B22" s="44" t="s">
        <v>158</v>
      </c>
      <c r="C22" s="2">
        <v>5</v>
      </c>
      <c r="D22" s="2">
        <v>2.5</v>
      </c>
      <c r="E22" s="2">
        <v>4</v>
      </c>
      <c r="F22" s="2">
        <v>140</v>
      </c>
      <c r="G22" s="2">
        <v>58</v>
      </c>
      <c r="H22" s="23">
        <v>24626</v>
      </c>
    </row>
    <row r="23" spans="1:8" ht="39.75" customHeight="1">
      <c r="A23" s="42" t="s">
        <v>154</v>
      </c>
      <c r="B23" s="44" t="s">
        <v>91</v>
      </c>
      <c r="C23" s="2">
        <v>5</v>
      </c>
      <c r="D23" s="2">
        <v>2.5</v>
      </c>
      <c r="E23" s="2">
        <v>4</v>
      </c>
      <c r="F23" s="2">
        <v>202</v>
      </c>
      <c r="G23" s="2">
        <v>94</v>
      </c>
      <c r="H23" s="23">
        <v>24616</v>
      </c>
    </row>
    <row r="24" spans="1:8" ht="51.75" customHeight="1">
      <c r="A24" s="42" t="s">
        <v>155</v>
      </c>
      <c r="B24" s="44" t="s">
        <v>94</v>
      </c>
      <c r="C24" s="2">
        <v>5</v>
      </c>
      <c r="D24" s="2">
        <v>2.5</v>
      </c>
      <c r="E24" s="2">
        <v>4</v>
      </c>
      <c r="F24" s="2">
        <v>202</v>
      </c>
      <c r="G24" s="2">
        <v>94</v>
      </c>
      <c r="H24" s="23">
        <v>28940</v>
      </c>
    </row>
    <row r="25" spans="1:8" ht="9" customHeight="1">
      <c r="A25" s="32"/>
      <c r="B25" s="19"/>
      <c r="C25" s="19"/>
      <c r="D25" s="19"/>
      <c r="E25" s="19"/>
      <c r="F25" s="19"/>
      <c r="G25" s="19"/>
      <c r="H25" s="33"/>
    </row>
    <row r="26" spans="1:8" ht="14.25">
      <c r="A26" s="32"/>
      <c r="B26" s="19"/>
      <c r="C26" s="19"/>
      <c r="D26" s="19"/>
      <c r="E26" s="19"/>
      <c r="F26" s="19"/>
      <c r="G26" s="19"/>
      <c r="H26" s="33"/>
    </row>
  </sheetData>
  <sheetProtection/>
  <mergeCells count="15">
    <mergeCell ref="A9:H10"/>
    <mergeCell ref="A8:H8"/>
    <mergeCell ref="A6:A7"/>
    <mergeCell ref="B6:B7"/>
    <mergeCell ref="C6:C7"/>
    <mergeCell ref="D6:D7"/>
    <mergeCell ref="A1:H1"/>
    <mergeCell ref="E6:E7"/>
    <mergeCell ref="F6:F7"/>
    <mergeCell ref="G6:G7"/>
    <mergeCell ref="A5:H5"/>
    <mergeCell ref="A3:H3"/>
    <mergeCell ref="A4:H4"/>
    <mergeCell ref="H6:H7"/>
    <mergeCell ref="A2:Q2"/>
  </mergeCells>
  <hyperlinks>
    <hyperlink ref="A3" r:id="rId1" display="www.yar.metall-zavod.ru"/>
    <hyperlink ref="A4:G4" r:id="rId2" display="Схема проезда:     www.kazan.metall-zavod.ru/contact.aspx"/>
  </hyperlinks>
  <printOptions/>
  <pageMargins left="0.5118110236220472" right="0.2362204724409449" top="0.4724409448818898" bottom="0.3937007874015748" header="0.1968503937007874" footer="0.15748031496062992"/>
  <pageSetup fitToHeight="1" fitToWidth="1" horizontalDpi="1200" verticalDpi="1200" orientation="portrait" paperSize="9" scale="84" r:id="rId4"/>
  <headerFooter alignWithMargins="0">
    <oddHeader>&amp;RПрайс-лист от 15.01.2016 г</oddHead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A1:Q17"/>
  <sheetViews>
    <sheetView view="pageBreakPreview" zoomScaleSheetLayoutView="100" zoomScalePageLayoutView="0" workbookViewId="0" topLeftCell="A10">
      <selection activeCell="D15" sqref="D15"/>
    </sheetView>
  </sheetViews>
  <sheetFormatPr defaultColWidth="9.00390625" defaultRowHeight="12.75"/>
  <cols>
    <col min="1" max="1" width="24.125" style="9" customWidth="1"/>
    <col min="2" max="2" width="35.00390625" style="10" customWidth="1"/>
    <col min="3" max="7" width="7.75390625" style="11" customWidth="1"/>
    <col min="8" max="8" width="13.00390625" style="1" customWidth="1"/>
  </cols>
  <sheetData>
    <row r="1" spans="1:8" ht="63.75" customHeight="1">
      <c r="A1" s="66" t="s">
        <v>203</v>
      </c>
      <c r="B1" s="67"/>
      <c r="C1" s="67"/>
      <c r="D1" s="67"/>
      <c r="E1" s="67"/>
      <c r="F1" s="67"/>
      <c r="G1" s="67"/>
      <c r="H1" s="67"/>
    </row>
    <row r="2" spans="1:17" ht="45" customHeight="1">
      <c r="A2" s="94" t="s">
        <v>202</v>
      </c>
      <c r="B2" s="94"/>
      <c r="C2" s="94"/>
      <c r="D2" s="94"/>
      <c r="E2" s="94"/>
      <c r="F2" s="94"/>
      <c r="G2" s="94"/>
      <c r="H2" s="95"/>
      <c r="I2" s="95"/>
      <c r="J2" s="95"/>
      <c r="K2" s="95"/>
      <c r="L2" s="95"/>
      <c r="M2" s="95"/>
      <c r="N2" s="95"/>
      <c r="O2" s="95"/>
      <c r="P2" s="95"/>
      <c r="Q2" s="95"/>
    </row>
    <row r="3" spans="1:8" ht="14.25" customHeight="1">
      <c r="A3" s="70" t="s">
        <v>199</v>
      </c>
      <c r="B3" s="72"/>
      <c r="C3" s="72"/>
      <c r="D3" s="72"/>
      <c r="E3" s="72"/>
      <c r="F3" s="72"/>
      <c r="G3" s="72"/>
      <c r="H3" s="72"/>
    </row>
    <row r="4" spans="1:8" ht="14.25" customHeight="1">
      <c r="A4" s="73" t="s">
        <v>200</v>
      </c>
      <c r="B4" s="72"/>
      <c r="C4" s="72"/>
      <c r="D4" s="72"/>
      <c r="E4" s="72"/>
      <c r="F4" s="72"/>
      <c r="G4" s="72"/>
      <c r="H4" s="72"/>
    </row>
    <row r="5" spans="1:8" ht="18">
      <c r="A5" s="102" t="s">
        <v>175</v>
      </c>
      <c r="B5" s="102"/>
      <c r="C5" s="102"/>
      <c r="D5" s="102"/>
      <c r="E5" s="102"/>
      <c r="F5" s="102"/>
      <c r="G5" s="102"/>
      <c r="H5" s="102"/>
    </row>
    <row r="6" spans="1:8" ht="31.5" customHeight="1">
      <c r="A6" s="87" t="s">
        <v>0</v>
      </c>
      <c r="B6" s="65" t="s">
        <v>79</v>
      </c>
      <c r="C6" s="97" t="s">
        <v>80</v>
      </c>
      <c r="D6" s="97" t="s">
        <v>81</v>
      </c>
      <c r="E6" s="97" t="s">
        <v>82</v>
      </c>
      <c r="F6" s="97" t="s">
        <v>83</v>
      </c>
      <c r="G6" s="103" t="s">
        <v>84</v>
      </c>
      <c r="H6" s="86" t="s">
        <v>176</v>
      </c>
    </row>
    <row r="7" spans="1:8" ht="66" customHeight="1">
      <c r="A7" s="87"/>
      <c r="B7" s="65"/>
      <c r="C7" s="97"/>
      <c r="D7" s="97"/>
      <c r="E7" s="97"/>
      <c r="F7" s="97"/>
      <c r="G7" s="103"/>
      <c r="H7" s="98"/>
    </row>
    <row r="8" spans="1:8" ht="20.25" customHeight="1">
      <c r="A8" s="99" t="s">
        <v>100</v>
      </c>
      <c r="B8" s="99"/>
      <c r="C8" s="99"/>
      <c r="D8" s="99"/>
      <c r="E8" s="99"/>
      <c r="F8" s="99"/>
      <c r="G8" s="99"/>
      <c r="H8" s="99"/>
    </row>
    <row r="9" spans="1:8" ht="117.75" customHeight="1">
      <c r="A9" s="100" t="s">
        <v>102</v>
      </c>
      <c r="B9" s="101"/>
      <c r="C9" s="101"/>
      <c r="D9" s="101"/>
      <c r="E9" s="101"/>
      <c r="F9" s="101"/>
      <c r="G9" s="101"/>
      <c r="H9" s="101"/>
    </row>
    <row r="10" spans="1:8" ht="36.75" customHeight="1">
      <c r="A10" s="42" t="s">
        <v>121</v>
      </c>
      <c r="B10" s="44" t="s">
        <v>95</v>
      </c>
      <c r="C10" s="2">
        <v>10</v>
      </c>
      <c r="D10" s="2">
        <v>23</v>
      </c>
      <c r="E10" s="2">
        <v>4</v>
      </c>
      <c r="F10" s="2">
        <v>14</v>
      </c>
      <c r="G10" s="2">
        <v>32</v>
      </c>
      <c r="H10" s="23">
        <v>11725</v>
      </c>
    </row>
    <row r="11" spans="1:8" ht="36.75" customHeight="1">
      <c r="A11" s="42" t="s">
        <v>122</v>
      </c>
      <c r="B11" s="44" t="s">
        <v>96</v>
      </c>
      <c r="C11" s="2">
        <v>10</v>
      </c>
      <c r="D11" s="2">
        <v>23</v>
      </c>
      <c r="E11" s="2">
        <v>4</v>
      </c>
      <c r="F11" s="2">
        <v>14</v>
      </c>
      <c r="G11" s="2">
        <v>32</v>
      </c>
      <c r="H11" s="23">
        <v>17016</v>
      </c>
    </row>
    <row r="12" spans="1:8" ht="36.75" customHeight="1">
      <c r="A12" s="43" t="s">
        <v>123</v>
      </c>
      <c r="B12" s="44" t="s">
        <v>129</v>
      </c>
      <c r="C12" s="2">
        <v>10</v>
      </c>
      <c r="D12" s="2">
        <v>23</v>
      </c>
      <c r="E12" s="2">
        <v>4</v>
      </c>
      <c r="F12" s="2">
        <v>25</v>
      </c>
      <c r="G12" s="2">
        <v>43</v>
      </c>
      <c r="H12" s="23">
        <v>16028</v>
      </c>
    </row>
    <row r="13" spans="1:8" ht="36.75" customHeight="1">
      <c r="A13" s="42" t="s">
        <v>124</v>
      </c>
      <c r="B13" s="44" t="s">
        <v>97</v>
      </c>
      <c r="C13" s="2">
        <v>10</v>
      </c>
      <c r="D13" s="2">
        <v>23</v>
      </c>
      <c r="E13" s="2">
        <v>4</v>
      </c>
      <c r="F13" s="2">
        <v>25</v>
      </c>
      <c r="G13" s="2">
        <v>43</v>
      </c>
      <c r="H13" s="23">
        <v>19479</v>
      </c>
    </row>
    <row r="14" spans="1:8" ht="36.75" customHeight="1">
      <c r="A14" s="42" t="s">
        <v>125</v>
      </c>
      <c r="B14" s="44" t="s">
        <v>103</v>
      </c>
      <c r="C14" s="2">
        <v>10</v>
      </c>
      <c r="D14" s="2">
        <v>23</v>
      </c>
      <c r="E14" s="2">
        <v>4</v>
      </c>
      <c r="F14" s="2">
        <v>58</v>
      </c>
      <c r="G14" s="2">
        <v>67</v>
      </c>
      <c r="H14" s="23">
        <v>25346</v>
      </c>
    </row>
    <row r="15" spans="1:8" ht="36.75" customHeight="1">
      <c r="A15" s="42" t="s">
        <v>126</v>
      </c>
      <c r="B15" s="44" t="s">
        <v>98</v>
      </c>
      <c r="C15" s="2">
        <v>10</v>
      </c>
      <c r="D15" s="2">
        <v>23</v>
      </c>
      <c r="E15" s="2">
        <v>4</v>
      </c>
      <c r="F15" s="2">
        <v>58</v>
      </c>
      <c r="G15" s="2">
        <v>67</v>
      </c>
      <c r="H15" s="23">
        <v>19504</v>
      </c>
    </row>
    <row r="16" spans="1:8" ht="36.75" customHeight="1">
      <c r="A16" s="42" t="s">
        <v>127</v>
      </c>
      <c r="B16" s="44" t="s">
        <v>104</v>
      </c>
      <c r="C16" s="2">
        <v>10</v>
      </c>
      <c r="D16" s="2">
        <v>23</v>
      </c>
      <c r="E16" s="2">
        <v>4</v>
      </c>
      <c r="F16" s="2">
        <v>90</v>
      </c>
      <c r="G16" s="2">
        <v>98</v>
      </c>
      <c r="H16" s="23">
        <v>29672</v>
      </c>
    </row>
    <row r="17" spans="1:8" ht="36.75" customHeight="1">
      <c r="A17" s="42" t="s">
        <v>128</v>
      </c>
      <c r="B17" s="44" t="s">
        <v>99</v>
      </c>
      <c r="C17" s="2">
        <v>10</v>
      </c>
      <c r="D17" s="2">
        <v>23</v>
      </c>
      <c r="E17" s="2">
        <v>4</v>
      </c>
      <c r="F17" s="2">
        <v>90</v>
      </c>
      <c r="G17" s="2">
        <v>98</v>
      </c>
      <c r="H17" s="23">
        <v>25933</v>
      </c>
    </row>
  </sheetData>
  <sheetProtection/>
  <mergeCells count="15">
    <mergeCell ref="A9:H9"/>
    <mergeCell ref="A5:H5"/>
    <mergeCell ref="F6:F7"/>
    <mergeCell ref="G6:G7"/>
    <mergeCell ref="E6:E7"/>
    <mergeCell ref="A6:A7"/>
    <mergeCell ref="B6:B7"/>
    <mergeCell ref="C6:C7"/>
    <mergeCell ref="D6:D7"/>
    <mergeCell ref="H6:H7"/>
    <mergeCell ref="A1:H1"/>
    <mergeCell ref="A3:H3"/>
    <mergeCell ref="A4:H4"/>
    <mergeCell ref="A8:H8"/>
    <mergeCell ref="A2:Q2"/>
  </mergeCells>
  <hyperlinks>
    <hyperlink ref="A3" r:id="rId1" display="www.yar.metall-zavod.ru"/>
    <hyperlink ref="A4:G4" r:id="rId2" display="Схема проезда:     www.kazan.metall-zavod.ru/contact.aspx"/>
  </hyperlinks>
  <printOptions/>
  <pageMargins left="0.3937007874015748" right="0.3937007874015748" top="0.5118110236220472" bottom="0.3937007874015748" header="0.15748031496062992" footer="0.3937007874015748"/>
  <pageSetup fitToHeight="1" fitToWidth="1" horizontalDpi="1200" verticalDpi="1200" orientation="portrait" paperSize="9" scale="87" r:id="rId4"/>
  <headerFooter alignWithMargins="0">
    <oddHeader>&amp;RПрайс-лист от 15.01.2016 г</oddHeader>
  </headerFooter>
  <drawing r:id="rId3"/>
</worksheet>
</file>

<file path=xl/worksheets/sheet5.xml><?xml version="1.0" encoding="utf-8"?>
<worksheet xmlns="http://schemas.openxmlformats.org/spreadsheetml/2006/main" xmlns:r="http://schemas.openxmlformats.org/officeDocument/2006/relationships">
  <sheetPr>
    <pageSetUpPr fitToPage="1"/>
  </sheetPr>
  <dimension ref="A1:Q24"/>
  <sheetViews>
    <sheetView tabSelected="1" view="pageBreakPreview" zoomScaleSheetLayoutView="100" zoomScalePageLayoutView="0" workbookViewId="0" topLeftCell="A16">
      <selection activeCell="C17" sqref="C17"/>
    </sheetView>
  </sheetViews>
  <sheetFormatPr defaultColWidth="9.00390625" defaultRowHeight="9.75" customHeight="1"/>
  <cols>
    <col min="1" max="1" width="20.625" style="16" customWidth="1"/>
    <col min="2" max="2" width="75.25390625" style="15" customWidth="1"/>
    <col min="3" max="3" width="15.00390625" style="14" customWidth="1"/>
    <col min="4" max="16384" width="9.125" style="12" customWidth="1"/>
  </cols>
  <sheetData>
    <row r="1" spans="1:3" ht="66.75" customHeight="1">
      <c r="A1" s="66" t="s">
        <v>204</v>
      </c>
      <c r="B1" s="67"/>
      <c r="C1" s="67"/>
    </row>
    <row r="2" spans="1:17" ht="44.25" customHeight="1">
      <c r="A2" s="94" t="s">
        <v>202</v>
      </c>
      <c r="B2" s="94"/>
      <c r="C2" s="94"/>
      <c r="D2" s="94"/>
      <c r="E2" s="94"/>
      <c r="F2" s="94"/>
      <c r="G2" s="94"/>
      <c r="H2" s="95"/>
      <c r="I2" s="95"/>
      <c r="J2" s="95"/>
      <c r="K2" s="95"/>
      <c r="L2" s="95"/>
      <c r="M2" s="95"/>
      <c r="N2" s="95"/>
      <c r="O2" s="95"/>
      <c r="P2" s="95"/>
      <c r="Q2" s="95"/>
    </row>
    <row r="3" spans="1:3" ht="14.25" customHeight="1">
      <c r="A3" s="70" t="s">
        <v>199</v>
      </c>
      <c r="B3" s="71"/>
      <c r="C3" s="71"/>
    </row>
    <row r="4" spans="1:3" ht="13.5" customHeight="1">
      <c r="A4" s="73" t="s">
        <v>200</v>
      </c>
      <c r="B4" s="73"/>
      <c r="C4" s="73"/>
    </row>
    <row r="5" spans="1:3" s="13" customFormat="1" ht="21.75" customHeight="1">
      <c r="A5" s="107" t="s">
        <v>115</v>
      </c>
      <c r="B5" s="107"/>
      <c r="C5" s="107"/>
    </row>
    <row r="6" spans="1:3" ht="43.5" customHeight="1">
      <c r="A6" s="46" t="s">
        <v>0</v>
      </c>
      <c r="B6" s="47" t="s">
        <v>105</v>
      </c>
      <c r="C6" s="48" t="s">
        <v>11</v>
      </c>
    </row>
    <row r="7" spans="1:3" ht="72" customHeight="1">
      <c r="A7" s="106" t="s">
        <v>177</v>
      </c>
      <c r="B7" s="106"/>
      <c r="C7" s="106"/>
    </row>
    <row r="8" spans="1:3" ht="30" customHeight="1">
      <c r="A8" s="49" t="s">
        <v>106</v>
      </c>
      <c r="B8" s="34" t="s">
        <v>178</v>
      </c>
      <c r="C8" s="51">
        <v>3891</v>
      </c>
    </row>
    <row r="9" spans="1:3" ht="30" customHeight="1">
      <c r="A9" s="49" t="s">
        <v>107</v>
      </c>
      <c r="B9" s="34" t="s">
        <v>179</v>
      </c>
      <c r="C9" s="51">
        <v>4151</v>
      </c>
    </row>
    <row r="10" spans="1:3" ht="30" customHeight="1">
      <c r="A10" s="49" t="s">
        <v>108</v>
      </c>
      <c r="B10" s="34" t="s">
        <v>180</v>
      </c>
      <c r="C10" s="51">
        <v>4537</v>
      </c>
    </row>
    <row r="11" spans="1:3" ht="30" customHeight="1">
      <c r="A11" s="49" t="s">
        <v>159</v>
      </c>
      <c r="B11" s="34" t="s">
        <v>181</v>
      </c>
      <c r="C11" s="51">
        <v>4512</v>
      </c>
    </row>
    <row r="12" spans="1:3" ht="39" customHeight="1">
      <c r="A12" s="49" t="s">
        <v>109</v>
      </c>
      <c r="B12" s="34" t="s">
        <v>182</v>
      </c>
      <c r="C12" s="51">
        <v>5771</v>
      </c>
    </row>
    <row r="13" spans="1:3" ht="39" customHeight="1">
      <c r="A13" s="49" t="s">
        <v>192</v>
      </c>
      <c r="B13" s="34" t="s">
        <v>183</v>
      </c>
      <c r="C13" s="51">
        <v>4807</v>
      </c>
    </row>
    <row r="14" spans="1:3" ht="30" customHeight="1">
      <c r="A14" s="50" t="s">
        <v>114</v>
      </c>
      <c r="B14" s="34" t="s">
        <v>184</v>
      </c>
      <c r="C14" s="51">
        <v>3040</v>
      </c>
    </row>
    <row r="15" spans="1:3" ht="38.25" customHeight="1">
      <c r="A15" s="49" t="s">
        <v>193</v>
      </c>
      <c r="B15" s="34" t="s">
        <v>113</v>
      </c>
      <c r="C15" s="51">
        <v>5932</v>
      </c>
    </row>
    <row r="16" spans="1:3" ht="37.5" customHeight="1">
      <c r="A16" s="106" t="s">
        <v>194</v>
      </c>
      <c r="B16" s="106"/>
      <c r="C16" s="106"/>
    </row>
    <row r="17" spans="1:3" ht="30" customHeight="1">
      <c r="A17" s="49" t="s">
        <v>110</v>
      </c>
      <c r="B17" s="34" t="s">
        <v>185</v>
      </c>
      <c r="C17" s="51">
        <v>1998</v>
      </c>
    </row>
    <row r="18" spans="1:3" ht="30" customHeight="1">
      <c r="A18" s="49" t="s">
        <v>111</v>
      </c>
      <c r="B18" s="34" t="s">
        <v>186</v>
      </c>
      <c r="C18" s="51">
        <v>2614</v>
      </c>
    </row>
    <row r="19" spans="1:3" ht="30" customHeight="1">
      <c r="A19" s="49" t="s">
        <v>112</v>
      </c>
      <c r="B19" s="34" t="s">
        <v>187</v>
      </c>
      <c r="C19" s="51">
        <v>3516</v>
      </c>
    </row>
    <row r="20" spans="1:3" ht="30" customHeight="1">
      <c r="A20" s="104" t="s">
        <v>195</v>
      </c>
      <c r="B20" s="105"/>
      <c r="C20" s="105"/>
    </row>
    <row r="21" spans="1:3" ht="30" customHeight="1">
      <c r="A21" s="41" t="s">
        <v>160</v>
      </c>
      <c r="B21" s="45" t="s">
        <v>188</v>
      </c>
      <c r="C21" s="51">
        <v>1136</v>
      </c>
    </row>
    <row r="22" spans="1:3" ht="30" customHeight="1">
      <c r="A22" s="41" t="s">
        <v>161</v>
      </c>
      <c r="B22" s="45" t="s">
        <v>190</v>
      </c>
      <c r="C22" s="51">
        <v>1245</v>
      </c>
    </row>
    <row r="23" spans="1:3" ht="30" customHeight="1">
      <c r="A23" s="41" t="s">
        <v>162</v>
      </c>
      <c r="B23" s="45" t="s">
        <v>189</v>
      </c>
      <c r="C23" s="51">
        <v>1654</v>
      </c>
    </row>
    <row r="24" spans="1:3" ht="30" customHeight="1">
      <c r="A24" s="41" t="s">
        <v>163</v>
      </c>
      <c r="B24" s="45" t="s">
        <v>191</v>
      </c>
      <c r="C24" s="51">
        <v>1887</v>
      </c>
    </row>
    <row r="33" ht="12.75" customHeight="1"/>
    <row r="34" ht="14.25" customHeight="1"/>
    <row r="35" ht="20.25" customHeight="1"/>
    <row r="36" ht="37.5" customHeight="1"/>
    <row r="49" ht="9.75" customHeight="1" hidden="1"/>
    <row r="50" ht="9.75" customHeight="1" hidden="1"/>
    <row r="51" ht="9.75" customHeight="1" hidden="1"/>
    <row r="54" ht="24" customHeight="1"/>
    <row r="57" ht="29.25" customHeight="1"/>
  </sheetData>
  <sheetProtection/>
  <mergeCells count="8">
    <mergeCell ref="A20:C20"/>
    <mergeCell ref="A1:C1"/>
    <mergeCell ref="A3:C3"/>
    <mergeCell ref="A4:C4"/>
    <mergeCell ref="A16:C16"/>
    <mergeCell ref="A5:C5"/>
    <mergeCell ref="A7:C7"/>
    <mergeCell ref="A2:Q2"/>
  </mergeCells>
  <hyperlinks>
    <hyperlink ref="A3" r:id="rId1" display="www.yar.metall-zavod.ru"/>
    <hyperlink ref="A4:C4" r:id="rId2" display="Схема проезда:     www.kazan.metall-zavod.ru/contact.aspx"/>
  </hyperlinks>
  <printOptions/>
  <pageMargins left="0.4330708661417323" right="0.2755905511811024" top="0.4724409448818898" bottom="0.3937007874015748" header="0.11811023622047245" footer="0.1968503937007874"/>
  <pageSetup fitToHeight="1" fitToWidth="1" horizontalDpi="1200" verticalDpi="1200" orientation="portrait" paperSize="9" scale="87" r:id="rId4"/>
  <headerFooter alignWithMargins="0">
    <oddHeader>&amp;RПрайс-лист от 15.06.2016 г</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c:creator>
  <cp:keywords/>
  <dc:description/>
  <cp:lastModifiedBy>kalashnikova</cp:lastModifiedBy>
  <cp:lastPrinted>2016-01-25T06:54:48Z</cp:lastPrinted>
  <dcterms:created xsi:type="dcterms:W3CDTF">2007-03-21T14:36:14Z</dcterms:created>
  <dcterms:modified xsi:type="dcterms:W3CDTF">2018-05-15T11:12:18Z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